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フットサル連盟（エンジョイリーグ）\ENJsummer2019\スタート時必要なもの\"/>
    </mc:Choice>
  </mc:AlternateContent>
  <bookViews>
    <workbookView xWindow="0" yWindow="0" windowWidth="20490" windowHeight="7230"/>
  </bookViews>
  <sheets>
    <sheet name="エンジョイ対戦表" sheetId="4" r:id="rId1"/>
    <sheet name="1次ラウンド" sheetId="3" r:id="rId2"/>
    <sheet name="決勝ラウンド" sheetId="8" r:id="rId3"/>
  </sheets>
  <definedNames>
    <definedName name="_xlnm.Print_Area" localSheetId="1">'1次ラウンド'!$A$1:$BZ$55</definedName>
    <definedName name="_xlnm.Print_Area" localSheetId="0">エンジョイ対戦表!$A$1:$W$40</definedName>
    <definedName name="_xlnm.Print_Area" localSheetId="2">決勝ラウンド!$A$1:$BZ$55</definedName>
  </definedNames>
  <calcPr calcId="152511"/>
</workbook>
</file>

<file path=xl/calcChain.xml><?xml version="1.0" encoding="utf-8"?>
<calcChain xmlns="http://schemas.openxmlformats.org/spreadsheetml/2006/main">
  <c r="AI53" i="8" l="1"/>
  <c r="AE53" i="8"/>
  <c r="AD51" i="8" s="1"/>
  <c r="AA53" i="8"/>
  <c r="W53" i="8"/>
  <c r="S53" i="8"/>
  <c r="O53" i="8"/>
  <c r="N51" i="8" s="1"/>
  <c r="BC51" i="8" s="1"/>
  <c r="BR51" i="8" s="1"/>
  <c r="BI51" i="8"/>
  <c r="BF51" i="8"/>
  <c r="BL51" i="8" s="1"/>
  <c r="V51" i="8"/>
  <c r="AA48" i="8"/>
  <c r="W48" i="8"/>
  <c r="S48" i="8"/>
  <c r="O48" i="8"/>
  <c r="BI46" i="8"/>
  <c r="BF46" i="8"/>
  <c r="AO46" i="8"/>
  <c r="V46" i="8"/>
  <c r="N46" i="8"/>
  <c r="BC46" i="8" s="1"/>
  <c r="S43" i="8"/>
  <c r="O43" i="8"/>
  <c r="N41" i="8" s="1"/>
  <c r="BC41" i="8" s="1"/>
  <c r="BR41" i="8" s="1"/>
  <c r="BI41" i="8"/>
  <c r="BF41" i="8"/>
  <c r="BL41" i="8" s="1"/>
  <c r="AO41" i="8"/>
  <c r="AG41" i="8"/>
  <c r="BI36" i="8"/>
  <c r="BF36" i="8"/>
  <c r="AO36" i="8"/>
  <c r="AG36" i="8"/>
  <c r="Y36" i="8"/>
  <c r="BC36" i="8" s="1"/>
  <c r="AL35" i="8"/>
  <c r="AD35" i="8"/>
  <c r="V35" i="8"/>
  <c r="N35" i="8"/>
  <c r="AQ30" i="8"/>
  <c r="AM30" i="8"/>
  <c r="AL28" i="8" s="1"/>
  <c r="AI30" i="8"/>
  <c r="AE30" i="8"/>
  <c r="AA30" i="8"/>
  <c r="W30" i="8"/>
  <c r="V28" i="8" s="1"/>
  <c r="S30" i="8"/>
  <c r="O30" i="8"/>
  <c r="BQ28" i="8"/>
  <c r="BN28" i="8"/>
  <c r="BT28" i="8" s="1"/>
  <c r="AD28" i="8"/>
  <c r="N28" i="8"/>
  <c r="AI25" i="8"/>
  <c r="AE25" i="8"/>
  <c r="AD23" i="8" s="1"/>
  <c r="AA25" i="8"/>
  <c r="W25" i="8"/>
  <c r="S25" i="8"/>
  <c r="O25" i="8"/>
  <c r="N23" i="8" s="1"/>
  <c r="BQ23" i="8"/>
  <c r="BN23" i="8"/>
  <c r="BT23" i="8" s="1"/>
  <c r="AW23" i="8"/>
  <c r="V23" i="8"/>
  <c r="AA20" i="8"/>
  <c r="W20" i="8"/>
  <c r="V18" i="8" s="1"/>
  <c r="S20" i="8"/>
  <c r="O20" i="8"/>
  <c r="BQ18" i="8"/>
  <c r="BN18" i="8"/>
  <c r="BT18" i="8" s="1"/>
  <c r="AW18" i="8"/>
  <c r="AO18" i="8"/>
  <c r="N18" i="8"/>
  <c r="S15" i="8"/>
  <c r="O15" i="8"/>
  <c r="N13" i="8" s="1"/>
  <c r="BQ13" i="8"/>
  <c r="BN13" i="8"/>
  <c r="BT13" i="8" s="1"/>
  <c r="AW13" i="8"/>
  <c r="AO13" i="8"/>
  <c r="AG13" i="8"/>
  <c r="BQ8" i="8"/>
  <c r="BN8" i="8"/>
  <c r="AW8" i="8"/>
  <c r="AO8" i="8"/>
  <c r="AG8" i="8"/>
  <c r="Y8" i="8"/>
  <c r="AT7" i="8"/>
  <c r="AL7" i="8"/>
  <c r="AD7" i="8"/>
  <c r="V7" i="8"/>
  <c r="N7" i="8"/>
  <c r="AI53" i="3"/>
  <c r="AE53" i="3"/>
  <c r="AD51" i="3" s="1"/>
  <c r="AA53" i="3"/>
  <c r="W53" i="3"/>
  <c r="V51" i="3" s="1"/>
  <c r="S53" i="3"/>
  <c r="O53" i="3"/>
  <c r="N51" i="3" s="1"/>
  <c r="BI51" i="3"/>
  <c r="BF51" i="3"/>
  <c r="BL51" i="3" s="1"/>
  <c r="AA48" i="3"/>
  <c r="W48" i="3"/>
  <c r="S48" i="3"/>
  <c r="O48" i="3"/>
  <c r="BI46" i="3"/>
  <c r="BF46" i="3"/>
  <c r="AO46" i="3"/>
  <c r="N46" i="3"/>
  <c r="S43" i="3"/>
  <c r="O43" i="3"/>
  <c r="BI41" i="3"/>
  <c r="BF41" i="3"/>
  <c r="AO41" i="3"/>
  <c r="AG41" i="3"/>
  <c r="BI36" i="3"/>
  <c r="BF36" i="3"/>
  <c r="AO36" i="3"/>
  <c r="AG36" i="3"/>
  <c r="Y36" i="3"/>
  <c r="AL35" i="3"/>
  <c r="AD35" i="3"/>
  <c r="V35" i="3"/>
  <c r="N35" i="3"/>
  <c r="AZ41" i="8" l="1"/>
  <c r="AZ51" i="8"/>
  <c r="BK18" i="8"/>
  <c r="CE18" i="8" s="1"/>
  <c r="BK28" i="8"/>
  <c r="CE28" i="8" s="1"/>
  <c r="BK8" i="8"/>
  <c r="BT8" i="8"/>
  <c r="AZ36" i="8"/>
  <c r="BL36" i="8"/>
  <c r="BR36" i="8" s="1"/>
  <c r="AZ46" i="8"/>
  <c r="BL46" i="8"/>
  <c r="BR46" i="8" s="1"/>
  <c r="BO46" i="8" s="1"/>
  <c r="BH13" i="8"/>
  <c r="BB13" i="8"/>
  <c r="BK13" i="8"/>
  <c r="CE13" i="8" s="1"/>
  <c r="BE13" i="8"/>
  <c r="BH23" i="8"/>
  <c r="BB23" i="8"/>
  <c r="BK23" i="8"/>
  <c r="CE23" i="8" s="1"/>
  <c r="BE23" i="8"/>
  <c r="BB8" i="8"/>
  <c r="BH8" i="8"/>
  <c r="BB18" i="8"/>
  <c r="BH18" i="8"/>
  <c r="BB28" i="8"/>
  <c r="BH28" i="8"/>
  <c r="AT36" i="8"/>
  <c r="AT41" i="8"/>
  <c r="AT46" i="8"/>
  <c r="AT51" i="8"/>
  <c r="BE8" i="8"/>
  <c r="BE18" i="8"/>
  <c r="BE28" i="8"/>
  <c r="AW36" i="8"/>
  <c r="AW41" i="8"/>
  <c r="AW46" i="8"/>
  <c r="AW51" i="8"/>
  <c r="V46" i="3"/>
  <c r="AZ51" i="3"/>
  <c r="AW36" i="3"/>
  <c r="BL41" i="3"/>
  <c r="N41" i="3"/>
  <c r="AZ41" i="3" s="1"/>
  <c r="AZ46" i="3"/>
  <c r="AZ36" i="3"/>
  <c r="BL36" i="3"/>
  <c r="BL46" i="3"/>
  <c r="BC36" i="3"/>
  <c r="BR36" i="3" s="1"/>
  <c r="AW41" i="3"/>
  <c r="AW46" i="3"/>
  <c r="BC46" i="3"/>
  <c r="AW51" i="3"/>
  <c r="BC51" i="3"/>
  <c r="BR51" i="3" s="1"/>
  <c r="AT36" i="3"/>
  <c r="AT46" i="3"/>
  <c r="AT51" i="3"/>
  <c r="BO36" i="8" l="1"/>
  <c r="BO51" i="8"/>
  <c r="BO41" i="8"/>
  <c r="BW23" i="8"/>
  <c r="CE8" i="8"/>
  <c r="BW18" i="8"/>
  <c r="BW13" i="8"/>
  <c r="AT41" i="3"/>
  <c r="BC41" i="3"/>
  <c r="BR41" i="3" s="1"/>
  <c r="BR46" i="3"/>
  <c r="BW28" i="8" l="1"/>
  <c r="BW8" i="8"/>
  <c r="BO36" i="3"/>
  <c r="BO46" i="3"/>
  <c r="BO41" i="3"/>
  <c r="BO51" i="3"/>
  <c r="AQ30" i="3" l="1"/>
  <c r="AM30" i="3"/>
  <c r="AL28" i="3" s="1"/>
  <c r="AI30" i="3"/>
  <c r="AE30" i="3"/>
  <c r="AD28" i="3" s="1"/>
  <c r="AA30" i="3"/>
  <c r="W30" i="3"/>
  <c r="S30" i="3"/>
  <c r="O30" i="3"/>
  <c r="N28" i="3" s="1"/>
  <c r="BQ28" i="3"/>
  <c r="BN28" i="3"/>
  <c r="V28" i="3"/>
  <c r="AI25" i="3"/>
  <c r="AE25" i="3"/>
  <c r="AA25" i="3"/>
  <c r="W25" i="3"/>
  <c r="V23" i="3" s="1"/>
  <c r="S25" i="3"/>
  <c r="O25" i="3"/>
  <c r="BQ23" i="3"/>
  <c r="BN23" i="3"/>
  <c r="AW23" i="3"/>
  <c r="AD23" i="3"/>
  <c r="N23" i="3"/>
  <c r="AA20" i="3"/>
  <c r="W20" i="3"/>
  <c r="V18" i="3" s="1"/>
  <c r="S20" i="3"/>
  <c r="O20" i="3"/>
  <c r="N18" i="3" s="1"/>
  <c r="BQ18" i="3"/>
  <c r="BN18" i="3"/>
  <c r="AW18" i="3"/>
  <c r="AO18" i="3"/>
  <c r="S15" i="3"/>
  <c r="O15" i="3"/>
  <c r="BQ13" i="3"/>
  <c r="BN13" i="3"/>
  <c r="AW13" i="3"/>
  <c r="AO13" i="3"/>
  <c r="AG13" i="3"/>
  <c r="N13" i="3"/>
  <c r="BQ8" i="3"/>
  <c r="BN8" i="3"/>
  <c r="AW8" i="3"/>
  <c r="AO8" i="3"/>
  <c r="AG8" i="3"/>
  <c r="Y8" i="3"/>
  <c r="AT7" i="3"/>
  <c r="AL7" i="3"/>
  <c r="AD7" i="3"/>
  <c r="V7" i="3"/>
  <c r="N7" i="3"/>
  <c r="BH8" i="3" l="1"/>
  <c r="BT8" i="3"/>
  <c r="BK13" i="3"/>
  <c r="BT13" i="3"/>
  <c r="BK8" i="3"/>
  <c r="BT18" i="3"/>
  <c r="BK23" i="3"/>
  <c r="BT23" i="3"/>
  <c r="BT28" i="3"/>
  <c r="BH18" i="3"/>
  <c r="BB18" i="3"/>
  <c r="BK18" i="3"/>
  <c r="CE18" i="3" s="1"/>
  <c r="BE18" i="3"/>
  <c r="BH28" i="3"/>
  <c r="BB28" i="3"/>
  <c r="BK28" i="3"/>
  <c r="CE28" i="3" s="1"/>
  <c r="BE28" i="3"/>
  <c r="BE8" i="3"/>
  <c r="BB13" i="3"/>
  <c r="BH13" i="3"/>
  <c r="BB23" i="3"/>
  <c r="BH23" i="3"/>
  <c r="BB8" i="3"/>
  <c r="BE13" i="3"/>
  <c r="BE23" i="3"/>
  <c r="CE23" i="3" l="1"/>
  <c r="BW23" i="3" s="1"/>
  <c r="CE8" i="3"/>
  <c r="CE13" i="3"/>
  <c r="BW18" i="3" s="1"/>
  <c r="BW13" i="3"/>
  <c r="BW8" i="3"/>
  <c r="BW28" i="3" l="1"/>
</calcChain>
</file>

<file path=xl/sharedStrings.xml><?xml version="1.0" encoding="utf-8"?>
<sst xmlns="http://schemas.openxmlformats.org/spreadsheetml/2006/main" count="435" uniqueCount="140">
  <si>
    <t>Ａブロック</t>
  </si>
  <si>
    <t>勝</t>
  </si>
  <si>
    <t>負</t>
  </si>
  <si>
    <t>分</t>
  </si>
  <si>
    <t>勝点</t>
  </si>
  <si>
    <t>得点</t>
  </si>
  <si>
    <t>失点</t>
  </si>
  <si>
    <t>得失</t>
  </si>
  <si>
    <t>順位</t>
  </si>
  <si>
    <t>-</t>
  </si>
  <si>
    <t>1次ラウンド</t>
    <rPh sb="1" eb="2">
      <t>ジ</t>
    </rPh>
    <phoneticPr fontId="2"/>
  </si>
  <si>
    <t>開催回日</t>
    <rPh sb="0" eb="2">
      <t>カイサイ</t>
    </rPh>
    <rPh sb="2" eb="3">
      <t>カイ</t>
    </rPh>
    <rPh sb="3" eb="4">
      <t>ヒ</t>
    </rPh>
    <phoneticPr fontId="5"/>
  </si>
  <si>
    <t>開催日</t>
    <rPh sb="0" eb="3">
      <t>カイサイビ</t>
    </rPh>
    <phoneticPr fontId="5"/>
  </si>
  <si>
    <t>曜日</t>
    <rPh sb="0" eb="2">
      <t>ヨウビ</t>
    </rPh>
    <phoneticPr fontId="5"/>
  </si>
  <si>
    <t>時間</t>
    <rPh sb="0" eb="2">
      <t>ジカン</t>
    </rPh>
    <phoneticPr fontId="5"/>
  </si>
  <si>
    <t>ﾌﾞﾛｯｸ</t>
  </si>
  <si>
    <t>試合
No</t>
    <rPh sb="0" eb="2">
      <t>シアイ</t>
    </rPh>
    <phoneticPr fontId="5"/>
  </si>
  <si>
    <t>対戦チーム</t>
    <rPh sb="0" eb="2">
      <t>タイセン</t>
    </rPh>
    <phoneticPr fontId="5"/>
  </si>
  <si>
    <t>第1日目</t>
    <rPh sb="0" eb="1">
      <t>ダイ</t>
    </rPh>
    <rPh sb="2" eb="3">
      <t>ニチ</t>
    </rPh>
    <rPh sb="3" eb="4">
      <t>メ</t>
    </rPh>
    <phoneticPr fontId="5"/>
  </si>
  <si>
    <t>丑年会</t>
    <rPh sb="0" eb="2">
      <t>ウシドシ</t>
    </rPh>
    <rPh sb="2" eb="3">
      <t>カイ</t>
    </rPh>
    <phoneticPr fontId="5"/>
  </si>
  <si>
    <t>第2日目</t>
    <rPh sb="0" eb="1">
      <t>ダイ</t>
    </rPh>
    <rPh sb="2" eb="3">
      <t>ニチ</t>
    </rPh>
    <rPh sb="3" eb="4">
      <t>メ</t>
    </rPh>
    <phoneticPr fontId="5"/>
  </si>
  <si>
    <t>柳月ＦＣ</t>
    <rPh sb="0" eb="1">
      <t>リュウ</t>
    </rPh>
    <rPh sb="1" eb="2">
      <t>ゲツ</t>
    </rPh>
    <phoneticPr fontId="5"/>
  </si>
  <si>
    <t>新緑FC</t>
    <rPh sb="0" eb="2">
      <t>シンリョク</t>
    </rPh>
    <phoneticPr fontId="5"/>
  </si>
  <si>
    <t>第3日目</t>
    <rPh sb="0" eb="1">
      <t>ダイ</t>
    </rPh>
    <rPh sb="2" eb="3">
      <t>ニチ</t>
    </rPh>
    <rPh sb="3" eb="4">
      <t>メ</t>
    </rPh>
    <phoneticPr fontId="5"/>
  </si>
  <si>
    <t>ＦＣ甲山</t>
    <rPh sb="2" eb="4">
      <t>コウヤマ</t>
    </rPh>
    <phoneticPr fontId="5"/>
  </si>
  <si>
    <t>第4日目</t>
    <rPh sb="0" eb="1">
      <t>ダイ</t>
    </rPh>
    <rPh sb="2" eb="3">
      <t>ニチ</t>
    </rPh>
    <rPh sb="3" eb="4">
      <t>メ</t>
    </rPh>
    <phoneticPr fontId="5"/>
  </si>
  <si>
    <t>ＳＡＨ・ＡＭＩ</t>
  </si>
  <si>
    <t>第5日目</t>
    <rPh sb="0" eb="1">
      <t>ダイ</t>
    </rPh>
    <rPh sb="2" eb="3">
      <t>ニチ</t>
    </rPh>
    <rPh sb="3" eb="4">
      <t>メ</t>
    </rPh>
    <phoneticPr fontId="5"/>
  </si>
  <si>
    <t>第6日目</t>
    <rPh sb="0" eb="1">
      <t>ダイ</t>
    </rPh>
    <rPh sb="2" eb="3">
      <t>ニチ</t>
    </rPh>
    <rPh sb="3" eb="4">
      <t>メ</t>
    </rPh>
    <phoneticPr fontId="5"/>
  </si>
  <si>
    <t>ＯＣＥＡＮＳ</t>
  </si>
  <si>
    <t>×</t>
    <phoneticPr fontId="5"/>
  </si>
  <si>
    <t>帯広の森スポーツセンター</t>
    <rPh sb="0" eb="2">
      <t>オビヒロ</t>
    </rPh>
    <rPh sb="3" eb="4">
      <t>モリ</t>
    </rPh>
    <phoneticPr fontId="2"/>
  </si>
  <si>
    <t>Panamera</t>
    <phoneticPr fontId="2"/>
  </si>
  <si>
    <t>帯広火消蹴球部</t>
    <rPh sb="0" eb="2">
      <t>オビヒロ</t>
    </rPh>
    <rPh sb="2" eb="4">
      <t>ヒケシ</t>
    </rPh>
    <rPh sb="4" eb="6">
      <t>シュウキュウ</t>
    </rPh>
    <rPh sb="6" eb="7">
      <t>ブ</t>
    </rPh>
    <phoneticPr fontId="2"/>
  </si>
  <si>
    <t>決勝ラウンド</t>
    <rPh sb="0" eb="2">
      <t>ケッショウ</t>
    </rPh>
    <phoneticPr fontId="2"/>
  </si>
  <si>
    <t>Panamera</t>
  </si>
  <si>
    <t>O-W-L</t>
  </si>
  <si>
    <t>アユターレ</t>
  </si>
  <si>
    <t>FC甲山レデイース</t>
    <rPh sb="2" eb="4">
      <t>コウヤマ</t>
    </rPh>
    <phoneticPr fontId="5"/>
  </si>
  <si>
    <r>
      <t>決勝ラウンド</t>
    </r>
    <r>
      <rPr>
        <sz val="26"/>
        <rFont val="ＭＳ Ｐゴシック"/>
        <family val="3"/>
        <charset val="128"/>
      </rPr>
      <t xml:space="preserve">
</t>
    </r>
    <rPh sb="0" eb="2">
      <t>ケッショウ</t>
    </rPh>
    <phoneticPr fontId="5"/>
  </si>
  <si>
    <t>FC 木戸</t>
    <rPh sb="3" eb="5">
      <t>キド</t>
    </rPh>
    <phoneticPr fontId="2"/>
  </si>
  <si>
    <t>アトレチコ　オビヒロ</t>
    <phoneticPr fontId="2"/>
  </si>
  <si>
    <t xml:space="preserve">帯広の森スポーツセンター
</t>
    <rPh sb="0" eb="2">
      <t>オビヒロ</t>
    </rPh>
    <rPh sb="3" eb="4">
      <t>モリ</t>
    </rPh>
    <phoneticPr fontId="5"/>
  </si>
  <si>
    <t>FC 木戸</t>
    <rPh sb="3" eb="5">
      <t>キド</t>
    </rPh>
    <phoneticPr fontId="2"/>
  </si>
  <si>
    <t>アトレチコ　オビヒロ</t>
  </si>
  <si>
    <t>FC Ariete</t>
  </si>
  <si>
    <t>FC lientime</t>
  </si>
  <si>
    <t>ＳＡＨ・ＡＭＩ</t>
    <phoneticPr fontId="2"/>
  </si>
  <si>
    <t>連盟</t>
    <rPh sb="0" eb="2">
      <t>レンメイ</t>
    </rPh>
    <phoneticPr fontId="2"/>
  </si>
  <si>
    <t>帯広の森スポーツセンター</t>
  </si>
  <si>
    <t>木</t>
    <rPh sb="0" eb="1">
      <t>モク</t>
    </rPh>
    <phoneticPr fontId="5"/>
  </si>
  <si>
    <t>あっちぇる</t>
    <phoneticPr fontId="2"/>
  </si>
  <si>
    <t>オビヒロユナイテッド</t>
    <phoneticPr fontId="2"/>
  </si>
  <si>
    <t>常盤会</t>
    <rPh sb="0" eb="2">
      <t>トキワ</t>
    </rPh>
    <rPh sb="2" eb="3">
      <t>カイ</t>
    </rPh>
    <phoneticPr fontId="2"/>
  </si>
  <si>
    <t xml:space="preserve">一次ラウンド
</t>
    <rPh sb="0" eb="2">
      <t>イチジ</t>
    </rPh>
    <phoneticPr fontId="5"/>
  </si>
  <si>
    <t>あっちぇる</t>
  </si>
  <si>
    <t>オビヒロユナイテッド</t>
  </si>
  <si>
    <t>白樺学園高校フットサル同好会</t>
    <rPh sb="0" eb="2">
      <t>シラカバ</t>
    </rPh>
    <rPh sb="2" eb="4">
      <t>ガクエン</t>
    </rPh>
    <rPh sb="4" eb="6">
      <t>コウコウ</t>
    </rPh>
    <rPh sb="11" eb="14">
      <t>ドウコウカイ</t>
    </rPh>
    <phoneticPr fontId="2"/>
  </si>
  <si>
    <t>十勝大福本舗</t>
    <rPh sb="0" eb="2">
      <t>トカチ</t>
    </rPh>
    <rPh sb="2" eb="6">
      <t>ダイフクホンポ</t>
    </rPh>
    <phoneticPr fontId="5"/>
  </si>
  <si>
    <t>10分ー1分―10分</t>
    <rPh sb="2" eb="3">
      <t>フン</t>
    </rPh>
    <rPh sb="5" eb="6">
      <t>フン</t>
    </rPh>
    <rPh sb="9" eb="10">
      <t>フン</t>
    </rPh>
    <phoneticPr fontId="2"/>
  </si>
  <si>
    <t>試合時間
１０分－１分-１０分　　</t>
    <rPh sb="0" eb="2">
      <t>シアイ</t>
    </rPh>
    <rPh sb="2" eb="4">
      <t>ジカン</t>
    </rPh>
    <rPh sb="8" eb="9">
      <t>フン</t>
    </rPh>
    <rPh sb="11" eb="12">
      <t>フン</t>
    </rPh>
    <rPh sb="15" eb="16">
      <t>フン</t>
    </rPh>
    <phoneticPr fontId="5"/>
  </si>
  <si>
    <t>審判・（運営）割り当て</t>
    <rPh sb="0" eb="2">
      <t>シンパン</t>
    </rPh>
    <rPh sb="4" eb="6">
      <t>ウンエイ</t>
    </rPh>
    <rPh sb="7" eb="8">
      <t>ワ</t>
    </rPh>
    <rPh sb="9" eb="10">
      <t>ア</t>
    </rPh>
    <phoneticPr fontId="5"/>
  </si>
  <si>
    <t>２０１９オールとかちフットサルエンジョイサマーリーグ日程表</t>
    <rPh sb="26" eb="29">
      <t>ニッテイヒョウ</t>
    </rPh>
    <phoneticPr fontId="5"/>
  </si>
  <si>
    <t>Ｂブロック</t>
    <phoneticPr fontId="2"/>
  </si>
  <si>
    <t>順位</t>
    <phoneticPr fontId="2"/>
  </si>
  <si>
    <t>得失</t>
    <phoneticPr fontId="2"/>
  </si>
  <si>
    <t>２０１９オール十勝　フットサルエンジョイ　サマーリーグ</t>
    <rPh sb="7" eb="9">
      <t>トカチ</t>
    </rPh>
    <phoneticPr fontId="2"/>
  </si>
  <si>
    <t>2019年5月30日（木）～8月8日（木）</t>
    <rPh sb="4" eb="5">
      <t>ネン</t>
    </rPh>
    <rPh sb="6" eb="7">
      <t>ガツ</t>
    </rPh>
    <rPh sb="9" eb="10">
      <t>ニチ</t>
    </rPh>
    <rPh sb="11" eb="12">
      <t>モク</t>
    </rPh>
    <rPh sb="15" eb="16">
      <t>ガツ</t>
    </rPh>
    <rPh sb="17" eb="18">
      <t>カ</t>
    </rPh>
    <rPh sb="19" eb="20">
      <t>モク</t>
    </rPh>
    <phoneticPr fontId="2"/>
  </si>
  <si>
    <t>A</t>
    <phoneticPr fontId="2"/>
  </si>
  <si>
    <t>A</t>
    <phoneticPr fontId="2"/>
  </si>
  <si>
    <t>B</t>
    <phoneticPr fontId="2"/>
  </si>
  <si>
    <t>B</t>
    <phoneticPr fontId="2"/>
  </si>
  <si>
    <t>A</t>
    <phoneticPr fontId="2"/>
  </si>
  <si>
    <t>A</t>
    <phoneticPr fontId="2"/>
  </si>
  <si>
    <t>A</t>
    <phoneticPr fontId="2"/>
  </si>
  <si>
    <t>Ｅ－１</t>
    <phoneticPr fontId="19"/>
  </si>
  <si>
    <t>Ｅ－２</t>
    <phoneticPr fontId="2"/>
  </si>
  <si>
    <t>E-1</t>
    <phoneticPr fontId="2"/>
  </si>
  <si>
    <t>E-2</t>
    <phoneticPr fontId="2"/>
  </si>
  <si>
    <t>E-2</t>
    <phoneticPr fontId="2"/>
  </si>
  <si>
    <t>E-2</t>
    <phoneticPr fontId="2"/>
  </si>
  <si>
    <t>E-1</t>
    <phoneticPr fontId="2"/>
  </si>
  <si>
    <t>Ａﾌﾞﾛｯｸ1位</t>
    <rPh sb="7" eb="8">
      <t>イ</t>
    </rPh>
    <phoneticPr fontId="19"/>
  </si>
  <si>
    <t>Ａﾌﾞﾛｯｸ2位</t>
    <rPh sb="7" eb="8">
      <t>イ</t>
    </rPh>
    <phoneticPr fontId="19"/>
  </si>
  <si>
    <t>Ａﾌﾞﾛｯｸ3位</t>
    <rPh sb="7" eb="8">
      <t>イ</t>
    </rPh>
    <phoneticPr fontId="19"/>
  </si>
  <si>
    <t>Ｂﾌﾞﾛｯｸ1位</t>
    <rPh sb="7" eb="8">
      <t>イ</t>
    </rPh>
    <phoneticPr fontId="19"/>
  </si>
  <si>
    <t>Ｂﾌﾞﾛｯｸ2位</t>
    <rPh sb="7" eb="8">
      <t>イ</t>
    </rPh>
    <phoneticPr fontId="19"/>
  </si>
  <si>
    <t>Ａﾌﾞﾛｯｸ4位</t>
    <rPh sb="7" eb="8">
      <t>イ</t>
    </rPh>
    <phoneticPr fontId="19"/>
  </si>
  <si>
    <t>Ａﾌﾞﾛｯｸ5位</t>
    <rPh sb="7" eb="8">
      <t>イ</t>
    </rPh>
    <phoneticPr fontId="19"/>
  </si>
  <si>
    <t>Ｂﾌﾞﾛｯｸ3位</t>
    <rPh sb="7" eb="8">
      <t>イ</t>
    </rPh>
    <phoneticPr fontId="19"/>
  </si>
  <si>
    <t>Ｂﾌﾞﾛｯｸ4位</t>
    <rPh sb="7" eb="8">
      <t>イ</t>
    </rPh>
    <phoneticPr fontId="19"/>
  </si>
  <si>
    <t>8時20分
E-1表彰</t>
    <rPh sb="1" eb="2">
      <t>ジ</t>
    </rPh>
    <rPh sb="4" eb="5">
      <t>フン</t>
    </rPh>
    <phoneticPr fontId="2"/>
  </si>
  <si>
    <t>8時40分
E-2表彰</t>
    <rPh sb="9" eb="11">
      <t>ヒョウショウ</t>
    </rPh>
    <phoneticPr fontId="2"/>
  </si>
  <si>
    <t>Ｇ+Ｈ+Ｑ</t>
  </si>
  <si>
    <t>Ｇ+Ｈ+Ｑ</t>
    <phoneticPr fontId="2"/>
  </si>
  <si>
    <t>Panamera</t>
    <phoneticPr fontId="2"/>
  </si>
  <si>
    <t>白樺学園高校
フットサル同好会</t>
    <phoneticPr fontId="2"/>
  </si>
  <si>
    <t>ＯＣＥＡＮＳ</t>
    <phoneticPr fontId="2"/>
  </si>
  <si>
    <t>ＦＣ木戸</t>
    <phoneticPr fontId="2"/>
  </si>
  <si>
    <t>帯広火消蹴球部</t>
  </si>
  <si>
    <t>帯広火消蹴球部</t>
    <phoneticPr fontId="2"/>
  </si>
  <si>
    <t>L.g.sparrows</t>
  </si>
  <si>
    <t>L.g.sparrows</t>
    <phoneticPr fontId="2"/>
  </si>
  <si>
    <t>新緑ＦＣ</t>
  </si>
  <si>
    <t>新緑ＦＣ</t>
    <phoneticPr fontId="2"/>
  </si>
  <si>
    <t>FC木戸</t>
  </si>
  <si>
    <t>白樺学園高校フットサル同好会</t>
    <rPh sb="4" eb="6">
      <t>コウコウ</t>
    </rPh>
    <phoneticPr fontId="2"/>
  </si>
  <si>
    <t>追切　駿平（FC木戸）</t>
    <rPh sb="0" eb="1">
      <t>オ</t>
    </rPh>
    <rPh sb="1" eb="2">
      <t>キ</t>
    </rPh>
    <rPh sb="3" eb="5">
      <t>シュンペイ</t>
    </rPh>
    <rPh sb="8" eb="10">
      <t>キド</t>
    </rPh>
    <phoneticPr fontId="2"/>
  </si>
  <si>
    <t>松田　知浩（帯広火消）</t>
    <rPh sb="0" eb="2">
      <t>マツダ</t>
    </rPh>
    <rPh sb="3" eb="4">
      <t>シ</t>
    </rPh>
    <rPh sb="4" eb="5">
      <t>ヒロ</t>
    </rPh>
    <rPh sb="6" eb="8">
      <t>オビヒロ</t>
    </rPh>
    <rPh sb="8" eb="10">
      <t>ヒケシ</t>
    </rPh>
    <phoneticPr fontId="2"/>
  </si>
  <si>
    <t>廣瀬　美典（L.g.sparrows）</t>
    <phoneticPr fontId="2"/>
  </si>
  <si>
    <t>大野　伴和（新緑FC）</t>
    <rPh sb="0" eb="2">
      <t>オオノ</t>
    </rPh>
    <rPh sb="3" eb="4">
      <t>バン</t>
    </rPh>
    <rPh sb="4" eb="5">
      <t>ワ</t>
    </rPh>
    <rPh sb="6" eb="8">
      <t>シンリョク</t>
    </rPh>
    <phoneticPr fontId="2"/>
  </si>
  <si>
    <t>松永　隆寛（Ｇ+Ｈ+Ｑ）</t>
    <rPh sb="0" eb="2">
      <t>マツナガ</t>
    </rPh>
    <rPh sb="3" eb="4">
      <t>タカシ</t>
    </rPh>
    <rPh sb="4" eb="5">
      <t>ヒロシ</t>
    </rPh>
    <phoneticPr fontId="2"/>
  </si>
  <si>
    <t>柳沼　豊（Panamera）</t>
    <rPh sb="0" eb="2">
      <t>ヤナギヌマ</t>
    </rPh>
    <rPh sb="3" eb="4">
      <t>ユタカ</t>
    </rPh>
    <phoneticPr fontId="2"/>
  </si>
  <si>
    <t>西川　敦（あっちぇる）</t>
    <rPh sb="0" eb="2">
      <t>ニシカワ</t>
    </rPh>
    <rPh sb="3" eb="4">
      <t>アツシ</t>
    </rPh>
    <phoneticPr fontId="2"/>
  </si>
  <si>
    <t>秦　洋輔（白樺学園）</t>
    <rPh sb="0" eb="1">
      <t>ハタ</t>
    </rPh>
    <rPh sb="2" eb="4">
      <t>ヨウスケ</t>
    </rPh>
    <rPh sb="5" eb="7">
      <t>シラカバ</t>
    </rPh>
    <rPh sb="7" eb="9">
      <t>ガクエン</t>
    </rPh>
    <phoneticPr fontId="2"/>
  </si>
  <si>
    <t>伊藤　忠孝（Ｇ+Ｈ+Ｑ）</t>
    <rPh sb="0" eb="2">
      <t>イトウ</t>
    </rPh>
    <rPh sb="3" eb="4">
      <t>タダ</t>
    </rPh>
    <rPh sb="4" eb="5">
      <t>タカ</t>
    </rPh>
    <phoneticPr fontId="2"/>
  </si>
  <si>
    <t>西川　敦（あっちぇる）</t>
    <phoneticPr fontId="2"/>
  </si>
  <si>
    <t>柳沼　豊（Panamera）</t>
    <phoneticPr fontId="2"/>
  </si>
  <si>
    <t>秦　洋輔（白樺学園）</t>
    <phoneticPr fontId="2"/>
  </si>
  <si>
    <t>秦　洋輔（白樺学園）</t>
    <phoneticPr fontId="2"/>
  </si>
  <si>
    <t>秦　洋輔（白樺学園）</t>
    <phoneticPr fontId="2"/>
  </si>
  <si>
    <t>高木　洋樹（FC木戸）</t>
    <rPh sb="0" eb="2">
      <t>タカギ</t>
    </rPh>
    <rPh sb="3" eb="4">
      <t>ヨウ</t>
    </rPh>
    <rPh sb="4" eb="5">
      <t>ジュ</t>
    </rPh>
    <rPh sb="8" eb="10">
      <t>キド</t>
    </rPh>
    <phoneticPr fontId="2"/>
  </si>
  <si>
    <t>土田　佳嗣晴（L.g.sparrows）</t>
    <rPh sb="0" eb="2">
      <t>ツチダ</t>
    </rPh>
    <rPh sb="3" eb="4">
      <t>カ</t>
    </rPh>
    <rPh sb="4" eb="5">
      <t>ツグ</t>
    </rPh>
    <rPh sb="5" eb="6">
      <t>ハ</t>
    </rPh>
    <phoneticPr fontId="2"/>
  </si>
  <si>
    <t>椿　直人（OCEANS）</t>
    <rPh sb="0" eb="1">
      <t>ツバキ</t>
    </rPh>
    <rPh sb="2" eb="4">
      <t>ナオト</t>
    </rPh>
    <phoneticPr fontId="2"/>
  </si>
  <si>
    <t>中尾　幸樹（OCEANS）</t>
    <rPh sb="0" eb="2">
      <t>ナカオ</t>
    </rPh>
    <rPh sb="3" eb="5">
      <t>コウキ</t>
    </rPh>
    <phoneticPr fontId="2"/>
  </si>
  <si>
    <t>松田　知浩（帯広火消）</t>
    <phoneticPr fontId="2"/>
  </si>
  <si>
    <t>松田　知浩（帯広火消）</t>
    <phoneticPr fontId="2"/>
  </si>
  <si>
    <t>松井　良平（新緑FC）</t>
    <rPh sb="0" eb="2">
      <t>マツイ</t>
    </rPh>
    <rPh sb="3" eb="5">
      <t>リョウヘイ</t>
    </rPh>
    <rPh sb="6" eb="8">
      <t>シンリョク</t>
    </rPh>
    <phoneticPr fontId="2"/>
  </si>
  <si>
    <t>椿　直人（OCEANS）</t>
    <phoneticPr fontId="2"/>
  </si>
  <si>
    <t>中尾　幸樹（OCEANS）</t>
    <phoneticPr fontId="2"/>
  </si>
  <si>
    <t>小椋　力（Ｇ+Ｈ+Ｑ）</t>
    <rPh sb="0" eb="2">
      <t>オグラ</t>
    </rPh>
    <rPh sb="3" eb="4">
      <t>チカラ</t>
    </rPh>
    <phoneticPr fontId="2"/>
  </si>
  <si>
    <t>佐藤　典宏（L.g.sparrows）</t>
    <rPh sb="0" eb="2">
      <t>サトウ</t>
    </rPh>
    <rPh sb="3" eb="4">
      <t>ノリ</t>
    </rPh>
    <rPh sb="4" eb="5">
      <t>ヒロシ</t>
    </rPh>
    <phoneticPr fontId="2"/>
  </si>
  <si>
    <t>松永　隆寛（Ｇ+Ｈ+Ｑ）</t>
    <phoneticPr fontId="2"/>
  </si>
  <si>
    <t>追切　駿平（FC木戸）</t>
    <phoneticPr fontId="2"/>
  </si>
  <si>
    <t>下川原　大夢（新緑ＦＣ）</t>
    <rPh sb="0" eb="3">
      <t>シモカワラ</t>
    </rPh>
    <rPh sb="4" eb="6">
      <t>ヒロム</t>
    </rPh>
    <rPh sb="7" eb="9">
      <t>シンリョク</t>
    </rPh>
    <phoneticPr fontId="2"/>
  </si>
  <si>
    <t>宮嶋・椿</t>
    <rPh sb="0" eb="2">
      <t>ミヤジマ</t>
    </rPh>
    <rPh sb="3" eb="4">
      <t>ツバキ</t>
    </rPh>
    <phoneticPr fontId="2"/>
  </si>
  <si>
    <t>宮嶋・尾濱</t>
    <rPh sb="0" eb="2">
      <t>ミヤジマ</t>
    </rPh>
    <rPh sb="3" eb="4">
      <t>オ</t>
    </rPh>
    <rPh sb="4" eb="5">
      <t>ハマ</t>
    </rPh>
    <phoneticPr fontId="2"/>
  </si>
  <si>
    <t>小林（敦）・松永</t>
    <rPh sb="6" eb="8">
      <t>マツナガ</t>
    </rPh>
    <phoneticPr fontId="2"/>
  </si>
  <si>
    <t>中谷・香川</t>
    <rPh sb="0" eb="2">
      <t>ナカヤ</t>
    </rPh>
    <rPh sb="3" eb="5">
      <t>カガワ</t>
    </rPh>
    <phoneticPr fontId="2"/>
  </si>
  <si>
    <t>野杉・小林（孝）</t>
    <rPh sb="0" eb="2">
      <t>ノスギ</t>
    </rPh>
    <rPh sb="3" eb="5">
      <t>コバヤシ</t>
    </rPh>
    <rPh sb="6" eb="7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</si>
</sst>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20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2" xfId="2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3" fillId="0" borderId="0" xfId="1" applyFont="1"/>
    <xf numFmtId="0" fontId="0" fillId="0" borderId="0" xfId="0" applyFont="1">
      <alignment vertical="center"/>
    </xf>
    <xf numFmtId="56" fontId="9" fillId="0" borderId="5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7" fillId="2" borderId="0" xfId="1" applyFont="1" applyFill="1"/>
    <xf numFmtId="0" fontId="9" fillId="0" borderId="5" xfId="1" applyFont="1" applyFill="1" applyBorder="1" applyAlignment="1"/>
    <xf numFmtId="0" fontId="9" fillId="0" borderId="0" xfId="1" applyNumberFormat="1" applyFont="1" applyFill="1" applyBorder="1"/>
    <xf numFmtId="0" fontId="9" fillId="0" borderId="5" xfId="1" applyFont="1" applyFill="1" applyBorder="1"/>
    <xf numFmtId="0" fontId="9" fillId="0" borderId="2" xfId="1" applyFont="1" applyFill="1" applyBorder="1"/>
    <xf numFmtId="0" fontId="9" fillId="0" borderId="4" xfId="1" applyFont="1" applyFill="1" applyBorder="1" applyAlignment="1">
      <alignment horizontal="center" vertical="center"/>
    </xf>
    <xf numFmtId="20" fontId="9" fillId="0" borderId="10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shrinkToFit="1"/>
    </xf>
    <xf numFmtId="56" fontId="9" fillId="0" borderId="9" xfId="1" applyNumberFormat="1" applyFont="1" applyFill="1" applyBorder="1"/>
    <xf numFmtId="0" fontId="9" fillId="0" borderId="10" xfId="1" applyFont="1" applyFill="1" applyBorder="1" applyAlignment="1">
      <alignment horizontal="center" vertical="center"/>
    </xf>
    <xf numFmtId="20" fontId="9" fillId="0" borderId="0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shrinkToFit="1"/>
    </xf>
    <xf numFmtId="0" fontId="11" fillId="0" borderId="8" xfId="1" applyFont="1" applyFill="1" applyBorder="1" applyAlignment="1">
      <alignment shrinkToFit="1"/>
    </xf>
    <xf numFmtId="0" fontId="11" fillId="0" borderId="15" xfId="1" applyFont="1" applyFill="1" applyBorder="1" applyAlignment="1">
      <alignment shrinkToFit="1"/>
    </xf>
    <xf numFmtId="0" fontId="11" fillId="0" borderId="16" xfId="1" applyFont="1" applyFill="1" applyBorder="1" applyAlignment="1">
      <alignment shrinkToFit="1"/>
    </xf>
    <xf numFmtId="0" fontId="11" fillId="0" borderId="17" xfId="1" applyFont="1" applyFill="1" applyBorder="1" applyAlignment="1">
      <alignment shrinkToFit="1"/>
    </xf>
    <xf numFmtId="0" fontId="0" fillId="3" borderId="0" xfId="0" applyFont="1" applyFill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20" fontId="9" fillId="0" borderId="4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0" fontId="3" fillId="0" borderId="0" xfId="1" applyFont="1" applyFill="1"/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wrapText="1" shrinkToFit="1"/>
    </xf>
    <xf numFmtId="0" fontId="17" fillId="0" borderId="18" xfId="1" applyFont="1" applyFill="1" applyBorder="1" applyAlignment="1">
      <alignment horizontal="center" vertical="center" shrinkToFit="1"/>
    </xf>
    <xf numFmtId="0" fontId="17" fillId="0" borderId="14" xfId="1" applyFont="1" applyFill="1" applyBorder="1" applyAlignment="1">
      <alignment horizontal="center" vertical="center" shrinkToFit="1"/>
    </xf>
    <xf numFmtId="20" fontId="9" fillId="0" borderId="0" xfId="1" applyNumberFormat="1" applyFont="1" applyFill="1" applyBorder="1" applyAlignment="1">
      <alignment horizontal="right" vertical="center"/>
    </xf>
    <xf numFmtId="49" fontId="9" fillId="0" borderId="3" xfId="1" applyNumberFormat="1" applyFont="1" applyFill="1" applyBorder="1" applyAlignment="1">
      <alignment horizontal="right" vertical="center"/>
    </xf>
    <xf numFmtId="0" fontId="17" fillId="0" borderId="28" xfId="1" applyFont="1" applyFill="1" applyBorder="1" applyAlignment="1">
      <alignment horizontal="center" vertical="center" shrinkToFit="1"/>
    </xf>
    <xf numFmtId="20" fontId="9" fillId="0" borderId="4" xfId="1" applyNumberFormat="1" applyFont="1" applyFill="1" applyBorder="1" applyAlignment="1">
      <alignment vertical="center"/>
    </xf>
    <xf numFmtId="0" fontId="9" fillId="0" borderId="0" xfId="1" applyFont="1" applyFill="1" applyBorder="1"/>
    <xf numFmtId="0" fontId="0" fillId="0" borderId="17" xfId="0" applyFont="1" applyFill="1" applyBorder="1">
      <alignment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left" vertical="center" shrinkToFit="1"/>
    </xf>
    <xf numFmtId="0" fontId="9" fillId="0" borderId="12" xfId="1" applyFont="1" applyFill="1" applyBorder="1" applyAlignment="1">
      <alignment horizontal="center" vertical="center" shrinkToFit="1"/>
    </xf>
    <xf numFmtId="0" fontId="11" fillId="0" borderId="18" xfId="1" applyFont="1" applyFill="1" applyBorder="1" applyAlignment="1">
      <alignment horizontal="center" vertical="center" shrinkToFit="1"/>
    </xf>
    <xf numFmtId="0" fontId="9" fillId="0" borderId="1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8" fillId="0" borderId="0" xfId="1" applyFont="1" applyFill="1"/>
    <xf numFmtId="0" fontId="9" fillId="0" borderId="9" xfId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7" fillId="0" borderId="19" xfId="1" applyFont="1" applyFill="1" applyBorder="1" applyAlignment="1">
      <alignment horizontal="center" vertical="center" shrinkToFit="1"/>
    </xf>
    <xf numFmtId="0" fontId="11" fillId="0" borderId="47" xfId="1" applyFont="1" applyFill="1" applyBorder="1" applyAlignment="1">
      <alignment shrinkToFit="1"/>
    </xf>
    <xf numFmtId="0" fontId="9" fillId="0" borderId="48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 shrinkToFit="1"/>
    </xf>
    <xf numFmtId="0" fontId="9" fillId="0" borderId="49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 shrinkToFit="1"/>
    </xf>
    <xf numFmtId="0" fontId="17" fillId="0" borderId="11" xfId="1" applyFont="1" applyFill="1" applyBorder="1" applyAlignment="1">
      <alignment horizontal="center" vertical="center" shrinkToFit="1"/>
    </xf>
    <xf numFmtId="0" fontId="9" fillId="0" borderId="20" xfId="1" applyNumberFormat="1" applyFont="1" applyFill="1" applyBorder="1"/>
    <xf numFmtId="0" fontId="9" fillId="0" borderId="1" xfId="1" applyNumberFormat="1" applyFont="1" applyFill="1" applyBorder="1"/>
    <xf numFmtId="0" fontId="9" fillId="0" borderId="3" xfId="1" applyNumberFormat="1" applyFont="1" applyFill="1" applyBorder="1"/>
    <xf numFmtId="0" fontId="17" fillId="0" borderId="9" xfId="1" applyFont="1" applyFill="1" applyBorder="1" applyAlignment="1">
      <alignment horizontal="center" vertical="center" shrinkToFit="1"/>
    </xf>
    <xf numFmtId="0" fontId="17" fillId="0" borderId="20" xfId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4" xfId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4" xfId="2" applyNumberFormat="1" applyFont="1" applyFill="1" applyBorder="1" applyAlignment="1">
      <alignment horizontal="center" vertical="center" shrinkToFit="1"/>
    </xf>
    <xf numFmtId="0" fontId="1" fillId="0" borderId="5" xfId="2" applyNumberFormat="1" applyFont="1" applyFill="1" applyBorder="1" applyAlignment="1">
      <alignment horizontal="center" vertical="center" shrinkToFit="1"/>
    </xf>
    <xf numFmtId="0" fontId="9" fillId="0" borderId="4" xfId="1" applyNumberFormat="1" applyFont="1" applyFill="1" applyBorder="1"/>
    <xf numFmtId="0" fontId="0" fillId="0" borderId="0" xfId="0" applyAlignment="1">
      <alignment horizontal="center" vertical="center" shrinkToFit="1"/>
    </xf>
    <xf numFmtId="0" fontId="1" fillId="0" borderId="0" xfId="2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56" fontId="9" fillId="0" borderId="9" xfId="1" applyNumberFormat="1" applyFont="1" applyFill="1" applyBorder="1" applyAlignment="1">
      <alignment horizontal="center" vertical="center" wrapText="1"/>
    </xf>
    <xf numFmtId="56" fontId="9" fillId="0" borderId="10" xfId="1" applyNumberFormat="1" applyFont="1" applyFill="1" applyBorder="1" applyAlignment="1">
      <alignment horizontal="center" vertical="center" wrapText="1"/>
    </xf>
    <xf numFmtId="56" fontId="9" fillId="0" borderId="20" xfId="1" applyNumberFormat="1" applyFont="1" applyFill="1" applyBorder="1" applyAlignment="1">
      <alignment horizontal="center" vertical="center" wrapText="1"/>
    </xf>
    <xf numFmtId="56" fontId="9" fillId="0" borderId="5" xfId="1" applyNumberFormat="1" applyFont="1" applyFill="1" applyBorder="1" applyAlignment="1">
      <alignment horizontal="center" vertical="center" wrapText="1"/>
    </xf>
    <xf numFmtId="56" fontId="9" fillId="0" borderId="0" xfId="1" applyNumberFormat="1" applyFont="1" applyFill="1" applyBorder="1" applyAlignment="1">
      <alignment horizontal="center" vertical="center" wrapText="1"/>
    </xf>
    <xf numFmtId="56" fontId="9" fillId="0" borderId="1" xfId="1" applyNumberFormat="1" applyFont="1" applyFill="1" applyBorder="1" applyAlignment="1">
      <alignment horizontal="center" vertical="center" wrapText="1"/>
    </xf>
    <xf numFmtId="56" fontId="9" fillId="0" borderId="48" xfId="1" applyNumberFormat="1" applyFont="1" applyFill="1" applyBorder="1" applyAlignment="1">
      <alignment horizontal="center" vertical="center" wrapText="1"/>
    </xf>
    <xf numFmtId="56" fontId="9" fillId="0" borderId="21" xfId="1" applyNumberFormat="1" applyFont="1" applyFill="1" applyBorder="1" applyAlignment="1">
      <alignment horizontal="center" vertical="center" wrapText="1"/>
    </xf>
    <xf numFmtId="56" fontId="9" fillId="0" borderId="49" xfId="1" applyNumberFormat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19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4" xfId="2" applyNumberFormat="1" applyFont="1" applyFill="1" applyBorder="1" applyAlignment="1">
      <alignment horizontal="center" vertical="center" shrinkToFit="1"/>
    </xf>
    <xf numFmtId="0" fontId="1" fillId="0" borderId="5" xfId="2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0" fillId="0" borderId="10" xfId="2" applyNumberFormat="1" applyFont="1" applyFill="1" applyBorder="1" applyAlignment="1">
      <alignment vertical="center" shrinkToFit="1"/>
    </xf>
    <xf numFmtId="0" fontId="20" fillId="0" borderId="20" xfId="2" applyNumberFormat="1" applyFont="1" applyFill="1" applyBorder="1" applyAlignment="1">
      <alignment vertical="center" shrinkToFit="1"/>
    </xf>
    <xf numFmtId="0" fontId="20" fillId="0" borderId="0" xfId="2" applyNumberFormat="1" applyFont="1" applyFill="1" applyBorder="1" applyAlignment="1">
      <alignment vertical="center" shrinkToFit="1"/>
    </xf>
    <xf numFmtId="0" fontId="20" fillId="0" borderId="1" xfId="2" applyNumberFormat="1" applyFont="1" applyFill="1" applyBorder="1" applyAlignment="1">
      <alignment vertical="center" shrinkToFit="1"/>
    </xf>
    <xf numFmtId="0" fontId="20" fillId="0" borderId="5" xfId="2" applyNumberFormat="1" applyFont="1" applyFill="1" applyBorder="1" applyAlignment="1">
      <alignment horizontal="center" vertical="center" shrinkToFit="1"/>
    </xf>
    <xf numFmtId="0" fontId="20" fillId="0" borderId="0" xfId="2" applyNumberFormat="1" applyFont="1" applyFill="1" applyBorder="1" applyAlignment="1">
      <alignment horizontal="center" vertical="center" shrinkToFit="1"/>
    </xf>
    <xf numFmtId="0" fontId="20" fillId="0" borderId="1" xfId="2" applyNumberFormat="1" applyFont="1" applyFill="1" applyBorder="1" applyAlignment="1">
      <alignment horizontal="center" vertical="center" shrinkToFit="1"/>
    </xf>
    <xf numFmtId="0" fontId="20" fillId="0" borderId="2" xfId="2" applyNumberFormat="1" applyFont="1" applyFill="1" applyBorder="1" applyAlignment="1">
      <alignment horizontal="center" vertical="center" shrinkToFit="1"/>
    </xf>
    <xf numFmtId="0" fontId="20" fillId="0" borderId="4" xfId="2" applyNumberFormat="1" applyFont="1" applyFill="1" applyBorder="1" applyAlignment="1">
      <alignment horizontal="center" vertical="center" shrinkToFit="1"/>
    </xf>
    <xf numFmtId="0" fontId="20" fillId="0" borderId="3" xfId="2" applyNumberFormat="1" applyFont="1" applyFill="1" applyBorder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9" fillId="0" borderId="2" xfId="1" applyFont="1" applyFill="1" applyBorder="1" applyAlignment="1">
      <alignment wrapText="1"/>
    </xf>
    <xf numFmtId="0" fontId="4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 shrinkToFit="1"/>
    </xf>
    <xf numFmtId="0" fontId="11" fillId="0" borderId="0" xfId="1" applyFont="1" applyFill="1" applyAlignment="1">
      <alignment horizontal="left" vertical="center" shrinkToFit="1"/>
    </xf>
    <xf numFmtId="0" fontId="11" fillId="0" borderId="0" xfId="1" applyFont="1" applyFill="1" applyBorder="1" applyAlignment="1">
      <alignment horizontal="left" vertical="center" shrinkToFit="1"/>
    </xf>
    <xf numFmtId="0" fontId="9" fillId="0" borderId="23" xfId="1" applyFont="1" applyFill="1" applyBorder="1" applyAlignment="1">
      <alignment horizontal="center" vertical="center" shrinkToFit="1"/>
    </xf>
    <xf numFmtId="0" fontId="3" fillId="0" borderId="24" xfId="1" applyFont="1" applyFill="1" applyBorder="1" applyAlignment="1">
      <alignment horizontal="center" vertical="center" shrinkToFit="1"/>
    </xf>
    <xf numFmtId="0" fontId="9" fillId="0" borderId="23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top" wrapText="1"/>
    </xf>
    <xf numFmtId="0" fontId="11" fillId="0" borderId="21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horizontal="center" wrapText="1"/>
    </xf>
    <xf numFmtId="0" fontId="11" fillId="0" borderId="21" xfId="1" applyFont="1" applyFill="1" applyBorder="1" applyAlignment="1">
      <alignment horizontal="center" wrapText="1"/>
    </xf>
    <xf numFmtId="0" fontId="21" fillId="0" borderId="28" xfId="2" applyNumberFormat="1" applyFont="1" applyFill="1" applyBorder="1" applyAlignment="1">
      <alignment horizontal="center" vertical="center" shrinkToFit="1"/>
    </xf>
    <xf numFmtId="0" fontId="21" fillId="0" borderId="29" xfId="2" applyNumberFormat="1" applyFont="1" applyFill="1" applyBorder="1" applyAlignment="1">
      <alignment horizontal="center" vertical="center" shrinkToFit="1"/>
    </xf>
    <xf numFmtId="0" fontId="21" fillId="0" borderId="28" xfId="2" applyFont="1" applyFill="1" applyBorder="1" applyAlignment="1">
      <alignment horizontal="center" vertical="center" shrinkToFit="1"/>
    </xf>
    <xf numFmtId="0" fontId="21" fillId="0" borderId="29" xfId="2" applyFont="1" applyFill="1" applyBorder="1" applyAlignment="1">
      <alignment horizontal="center" vertical="center" shrinkToFit="1"/>
    </xf>
    <xf numFmtId="0" fontId="21" fillId="0" borderId="9" xfId="2" applyFont="1" applyFill="1" applyBorder="1" applyAlignment="1">
      <alignment horizontal="center" vertical="center" shrinkToFit="1"/>
    </xf>
    <xf numFmtId="0" fontId="21" fillId="0" borderId="10" xfId="2" applyFont="1" applyFill="1" applyBorder="1" applyAlignment="1">
      <alignment horizontal="center" vertical="center" shrinkToFit="1"/>
    </xf>
    <xf numFmtId="0" fontId="21" fillId="0" borderId="20" xfId="2" applyFont="1" applyFill="1" applyBorder="1" applyAlignment="1">
      <alignment horizontal="center" vertical="center" shrinkToFit="1"/>
    </xf>
    <xf numFmtId="0" fontId="21" fillId="0" borderId="5" xfId="2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horizontal="center" vertical="center" shrinkToFit="1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21" fillId="0" borderId="4" xfId="2" applyFont="1" applyFill="1" applyBorder="1" applyAlignment="1">
      <alignment horizontal="center" vertical="center" shrinkToFit="1"/>
    </xf>
    <xf numFmtId="0" fontId="21" fillId="0" borderId="3" xfId="2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4" xfId="2" applyNumberFormat="1" applyFont="1" applyFill="1" applyBorder="1" applyAlignment="1">
      <alignment horizontal="center" vertical="center" shrinkToFit="1"/>
    </xf>
    <xf numFmtId="0" fontId="20" fillId="0" borderId="0" xfId="2" applyNumberFormat="1" applyFont="1" applyFill="1" applyBorder="1" applyAlignment="1">
      <alignment horizontal="center" vertical="center" shrinkToFit="1"/>
    </xf>
    <xf numFmtId="0" fontId="20" fillId="0" borderId="4" xfId="2" applyNumberFormat="1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 shrinkToFit="1"/>
    </xf>
    <xf numFmtId="0" fontId="13" fillId="0" borderId="13" xfId="2" applyFont="1" applyFill="1" applyBorder="1" applyAlignment="1">
      <alignment horizontal="center" vertical="center" shrinkToFit="1"/>
    </xf>
    <xf numFmtId="0" fontId="13" fillId="0" borderId="15" xfId="2" applyFont="1" applyFill="1" applyBorder="1" applyAlignment="1">
      <alignment horizontal="center" vertical="center" shrinkToFit="1"/>
    </xf>
    <xf numFmtId="0" fontId="13" fillId="0" borderId="5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 shrinkToFit="1"/>
    </xf>
    <xf numFmtId="0" fontId="13" fillId="0" borderId="37" xfId="2" applyFont="1" applyFill="1" applyBorder="1" applyAlignment="1">
      <alignment horizontal="center" vertical="center" shrinkToFit="1"/>
    </xf>
    <xf numFmtId="0" fontId="13" fillId="0" borderId="38" xfId="2" applyFont="1" applyFill="1" applyBorder="1" applyAlignment="1">
      <alignment horizontal="center" vertical="center" shrinkToFit="1"/>
    </xf>
    <xf numFmtId="0" fontId="13" fillId="0" borderId="39" xfId="2" applyFont="1" applyFill="1" applyBorder="1" applyAlignment="1">
      <alignment horizontal="center" vertical="center" shrinkToFit="1"/>
    </xf>
    <xf numFmtId="0" fontId="13" fillId="0" borderId="40" xfId="2" applyFont="1" applyFill="1" applyBorder="1" applyAlignment="1">
      <alignment horizontal="center" vertical="center" shrinkToFit="1"/>
    </xf>
    <xf numFmtId="0" fontId="13" fillId="0" borderId="41" xfId="2" applyFont="1" applyFill="1" applyBorder="1" applyAlignment="1">
      <alignment horizontal="center" vertical="center" shrinkToFit="1"/>
    </xf>
    <xf numFmtId="0" fontId="13" fillId="0" borderId="42" xfId="2" applyFont="1" applyFill="1" applyBorder="1" applyAlignment="1">
      <alignment horizontal="center" vertical="center" shrinkToFit="1"/>
    </xf>
    <xf numFmtId="0" fontId="1" fillId="0" borderId="5" xfId="2" applyNumberFormat="1" applyFont="1" applyFill="1" applyBorder="1" applyAlignment="1">
      <alignment horizontal="center" vertical="center" shrinkToFit="1"/>
    </xf>
    <xf numFmtId="0" fontId="20" fillId="0" borderId="5" xfId="2" applyNumberFormat="1" applyFont="1" applyFill="1" applyBorder="1" applyAlignment="1">
      <alignment horizontal="center" vertical="center" shrinkToFit="1"/>
    </xf>
    <xf numFmtId="0" fontId="20" fillId="0" borderId="33" xfId="2" applyNumberFormat="1" applyFont="1" applyFill="1" applyBorder="1" applyAlignment="1">
      <alignment horizontal="center" vertical="center" shrinkToFit="1"/>
    </xf>
    <xf numFmtId="0" fontId="20" fillId="0" borderId="34" xfId="2" applyNumberFormat="1" applyFont="1" applyFill="1" applyBorder="1" applyAlignment="1">
      <alignment horizontal="center" vertical="center" shrinkToFit="1"/>
    </xf>
    <xf numFmtId="0" fontId="20" fillId="0" borderId="45" xfId="2" applyNumberFormat="1" applyFont="1" applyFill="1" applyBorder="1" applyAlignment="1">
      <alignment horizontal="center" vertical="center" shrinkToFit="1"/>
    </xf>
    <xf numFmtId="0" fontId="20" fillId="0" borderId="35" xfId="2" applyNumberFormat="1" applyFont="1" applyFill="1" applyBorder="1" applyAlignment="1">
      <alignment horizontal="center" vertical="center" shrinkToFit="1"/>
    </xf>
    <xf numFmtId="0" fontId="20" fillId="0" borderId="36" xfId="2" applyNumberFormat="1" applyFont="1" applyFill="1" applyBorder="1" applyAlignment="1">
      <alignment horizontal="center" vertical="center" shrinkToFit="1"/>
    </xf>
    <xf numFmtId="0" fontId="20" fillId="0" borderId="46" xfId="2" applyNumberFormat="1" applyFont="1" applyFill="1" applyBorder="1" applyAlignment="1">
      <alignment horizontal="center" vertical="center" shrinkToFit="1"/>
    </xf>
    <xf numFmtId="0" fontId="21" fillId="0" borderId="30" xfId="2" applyFont="1" applyFill="1" applyBorder="1" applyAlignment="1">
      <alignment horizontal="center" vertical="center" shrinkToFit="1"/>
    </xf>
    <xf numFmtId="0" fontId="21" fillId="0" borderId="27" xfId="2" applyFont="1" applyFill="1" applyBorder="1" applyAlignment="1">
      <alignment horizontal="center" vertical="center" shrinkToFit="1"/>
    </xf>
    <xf numFmtId="0" fontId="21" fillId="0" borderId="31" xfId="2" applyFont="1" applyFill="1" applyBorder="1" applyAlignment="1">
      <alignment horizontal="center" vertical="center" shrinkToFit="1"/>
    </xf>
    <xf numFmtId="0" fontId="21" fillId="0" borderId="27" xfId="2" applyNumberFormat="1" applyFont="1" applyFill="1" applyBorder="1" applyAlignment="1">
      <alignment horizontal="center" vertical="center" shrinkToFit="1"/>
    </xf>
    <xf numFmtId="0" fontId="1" fillId="0" borderId="9" xfId="2" applyNumberFormat="1" applyFont="1" applyFill="1" applyBorder="1" applyAlignment="1">
      <alignment horizontal="center" vertical="center" shrinkToFit="1"/>
    </xf>
    <xf numFmtId="0" fontId="20" fillId="0" borderId="9" xfId="2" applyNumberFormat="1" applyFont="1" applyFill="1" applyBorder="1" applyAlignment="1">
      <alignment horizontal="center" vertical="center" shrinkToFit="1"/>
    </xf>
    <xf numFmtId="0" fontId="20" fillId="0" borderId="43" xfId="2" applyNumberFormat="1" applyFont="1" applyFill="1" applyBorder="1" applyAlignment="1">
      <alignment horizontal="center" vertical="center" shrinkToFit="1"/>
    </xf>
    <xf numFmtId="0" fontId="20" fillId="0" borderId="9" xfId="2" applyNumberFormat="1" applyFont="1" applyFill="1" applyBorder="1" applyAlignment="1">
      <alignment horizontal="left" vertical="center" shrinkToFit="1"/>
    </xf>
    <xf numFmtId="0" fontId="20" fillId="0" borderId="10" xfId="2" applyNumberFormat="1" applyFont="1" applyFill="1" applyBorder="1" applyAlignment="1">
      <alignment horizontal="left" vertical="center" shrinkToFit="1"/>
    </xf>
    <xf numFmtId="0" fontId="20" fillId="0" borderId="5" xfId="2" applyNumberFormat="1" applyFont="1" applyFill="1" applyBorder="1" applyAlignment="1">
      <alignment horizontal="left" vertical="center" shrinkToFit="1"/>
    </xf>
    <xf numFmtId="0" fontId="20" fillId="0" borderId="0" xfId="2" applyNumberFormat="1" applyFont="1" applyFill="1" applyBorder="1" applyAlignment="1">
      <alignment horizontal="left" vertical="center" shrinkToFit="1"/>
    </xf>
    <xf numFmtId="0" fontId="20" fillId="0" borderId="10" xfId="2" applyNumberFormat="1" applyFont="1" applyFill="1" applyBorder="1" applyAlignment="1">
      <alignment horizontal="center" vertical="center" shrinkToFit="1"/>
    </xf>
    <xf numFmtId="0" fontId="21" fillId="0" borderId="22" xfId="2" applyFont="1" applyFill="1" applyBorder="1" applyAlignment="1">
      <alignment horizontal="center" vertical="center" shrinkToFit="1"/>
    </xf>
    <xf numFmtId="0" fontId="21" fillId="0" borderId="31" xfId="2" applyNumberFormat="1" applyFont="1" applyFill="1" applyBorder="1" applyAlignment="1">
      <alignment horizontal="center" vertical="center" shrinkToFit="1"/>
    </xf>
    <xf numFmtId="0" fontId="21" fillId="0" borderId="32" xfId="2" applyFont="1" applyFill="1" applyBorder="1" applyAlignment="1">
      <alignment horizontal="center" vertical="center" shrinkToFit="1"/>
    </xf>
    <xf numFmtId="0" fontId="20" fillId="0" borderId="9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0" fontId="20" fillId="0" borderId="20" xfId="2" applyFont="1" applyFill="1" applyBorder="1" applyAlignment="1">
      <alignment horizontal="center" vertical="center" shrinkToFit="1"/>
    </xf>
    <xf numFmtId="0" fontId="20" fillId="0" borderId="9" xfId="2" applyFont="1" applyFill="1" applyBorder="1" applyAlignment="1">
      <alignment horizontal="center" vertical="center" textRotation="255" shrinkToFit="1"/>
    </xf>
    <xf numFmtId="0" fontId="20" fillId="0" borderId="10" xfId="2" applyFont="1" applyFill="1" applyBorder="1" applyAlignment="1">
      <alignment horizontal="center" vertical="center" textRotation="255" shrinkToFit="1"/>
    </xf>
    <xf numFmtId="0" fontId="20" fillId="0" borderId="20" xfId="2" applyFont="1" applyFill="1" applyBorder="1" applyAlignment="1">
      <alignment horizontal="center" vertical="center" textRotation="255" shrinkToFit="1"/>
    </xf>
    <xf numFmtId="0" fontId="1" fillId="0" borderId="43" xfId="2" applyNumberFormat="1" applyFont="1" applyFill="1" applyBorder="1" applyAlignment="1">
      <alignment horizontal="center" vertical="center" shrinkToFit="1"/>
    </xf>
    <xf numFmtId="0" fontId="1" fillId="0" borderId="33" xfId="2" applyNumberFormat="1" applyFont="1" applyFill="1" applyBorder="1" applyAlignment="1">
      <alignment horizontal="center" vertical="center" shrinkToFit="1"/>
    </xf>
    <xf numFmtId="0" fontId="1" fillId="0" borderId="44" xfId="2" applyNumberFormat="1" applyFont="1" applyFill="1" applyBorder="1" applyAlignment="1">
      <alignment horizontal="center" vertical="center" shrinkToFit="1"/>
    </xf>
    <xf numFmtId="0" fontId="24" fillId="0" borderId="9" xfId="2" applyFont="1" applyBorder="1" applyAlignment="1">
      <alignment horizontal="center" vertical="center" shrinkToFit="1"/>
    </xf>
    <xf numFmtId="0" fontId="24" fillId="0" borderId="10" xfId="2" applyFont="1" applyBorder="1" applyAlignment="1">
      <alignment horizontal="center" vertical="center" shrinkToFit="1"/>
    </xf>
    <xf numFmtId="0" fontId="1" fillId="0" borderId="9" xfId="2" applyFont="1" applyFill="1" applyBorder="1" applyAlignment="1">
      <alignment horizontal="center" vertical="center" shrinkToFit="1"/>
    </xf>
    <xf numFmtId="0" fontId="1" fillId="0" borderId="10" xfId="2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 wrapText="1" shrinkToFit="1"/>
    </xf>
    <xf numFmtId="0" fontId="20" fillId="0" borderId="44" xfId="2" applyNumberFormat="1" applyFont="1" applyFill="1" applyBorder="1" applyAlignment="1">
      <alignment horizontal="center" vertical="center" shrinkToFit="1"/>
    </xf>
    <xf numFmtId="0" fontId="25" fillId="0" borderId="9" xfId="2" applyFont="1" applyFill="1" applyBorder="1" applyAlignment="1">
      <alignment horizontal="center" vertical="center" wrapText="1" shrinkToFit="1"/>
    </xf>
    <xf numFmtId="0" fontId="25" fillId="0" borderId="13" xfId="2" applyFont="1" applyFill="1" applyBorder="1" applyAlignment="1">
      <alignment horizontal="center" vertical="center" shrinkToFit="1"/>
    </xf>
    <xf numFmtId="0" fontId="25" fillId="0" borderId="15" xfId="2" applyFont="1" applyFill="1" applyBorder="1" applyAlignment="1">
      <alignment horizontal="center" vertical="center" shrinkToFit="1"/>
    </xf>
    <xf numFmtId="0" fontId="25" fillId="0" borderId="5" xfId="2" applyFont="1" applyFill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16" xfId="2" applyFont="1" applyFill="1" applyBorder="1" applyAlignment="1">
      <alignment horizontal="center" vertical="center" shrinkToFit="1"/>
    </xf>
    <xf numFmtId="0" fontId="25" fillId="0" borderId="37" xfId="2" applyFont="1" applyFill="1" applyBorder="1" applyAlignment="1">
      <alignment horizontal="center" vertical="center" shrinkToFit="1"/>
    </xf>
    <xf numFmtId="0" fontId="25" fillId="0" borderId="38" xfId="2" applyFont="1" applyFill="1" applyBorder="1" applyAlignment="1">
      <alignment horizontal="center" vertical="center" shrinkToFit="1"/>
    </xf>
    <xf numFmtId="0" fontId="25" fillId="0" borderId="39" xfId="2" applyFont="1" applyFill="1" applyBorder="1" applyAlignment="1">
      <alignment horizontal="center" vertical="center" shrinkToFit="1"/>
    </xf>
  </cellXfs>
  <cellStyles count="3">
    <cellStyle name="標準" xfId="0" builtinId="0"/>
    <cellStyle name="標準 3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view="pageBreakPreview" zoomScale="50" zoomScaleNormal="100" zoomScaleSheetLayoutView="50" workbookViewId="0">
      <selection activeCell="B6" sqref="B6"/>
    </sheetView>
  </sheetViews>
  <sheetFormatPr defaultColWidth="8.875" defaultRowHeight="13.5"/>
  <cols>
    <col min="1" max="1" width="20.125" style="6" customWidth="1"/>
    <col min="2" max="2" width="26.5" style="6" customWidth="1"/>
    <col min="3" max="3" width="7.625" style="6" customWidth="1"/>
    <col min="4" max="6" width="11.375" style="6" customWidth="1"/>
    <col min="7" max="7" width="26.5" style="6" customWidth="1"/>
    <col min="8" max="8" width="7.625" style="6" customWidth="1"/>
    <col min="9" max="11" width="26.5" style="6" customWidth="1"/>
    <col min="12" max="12" width="4.125" style="6" customWidth="1"/>
    <col min="13" max="14" width="26.5" style="6" customWidth="1"/>
    <col min="15" max="15" width="8.75" style="6" customWidth="1"/>
    <col min="16" max="17" width="11.375" style="6" customWidth="1"/>
    <col min="18" max="18" width="8.5" style="6" customWidth="1"/>
    <col min="19" max="19" width="24.875" style="6" customWidth="1"/>
    <col min="20" max="20" width="7.625" style="6" customWidth="1"/>
    <col min="21" max="23" width="24.875" style="6" customWidth="1"/>
    <col min="24" max="26" width="8.875" style="6"/>
    <col min="27" max="27" width="10" style="6" customWidth="1"/>
    <col min="28" max="16384" width="8.875" style="6"/>
  </cols>
  <sheetData>
    <row r="1" spans="1:27" ht="51" customHeight="1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3"/>
      <c r="M1" s="112" t="s">
        <v>62</v>
      </c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5"/>
      <c r="Y1" s="5"/>
      <c r="Z1" s="5"/>
      <c r="AA1" s="5"/>
    </row>
    <row r="2" spans="1:27" ht="36.6" customHeight="1">
      <c r="A2" s="34"/>
      <c r="B2" s="122" t="s">
        <v>54</v>
      </c>
      <c r="C2" s="122"/>
      <c r="D2" s="122"/>
      <c r="E2" s="122"/>
      <c r="F2" s="122"/>
      <c r="G2" s="124" t="s">
        <v>60</v>
      </c>
      <c r="H2" s="124"/>
      <c r="I2" s="124"/>
      <c r="J2" s="113" t="s">
        <v>42</v>
      </c>
      <c r="K2" s="114"/>
      <c r="L2" s="33"/>
      <c r="M2" s="34"/>
      <c r="N2" s="122" t="s">
        <v>39</v>
      </c>
      <c r="O2" s="122"/>
      <c r="P2" s="122"/>
      <c r="Q2" s="122"/>
      <c r="R2" s="122"/>
      <c r="S2" s="124" t="s">
        <v>60</v>
      </c>
      <c r="T2" s="124"/>
      <c r="U2" s="124"/>
      <c r="V2" s="113" t="s">
        <v>42</v>
      </c>
      <c r="W2" s="114"/>
      <c r="X2" s="5"/>
      <c r="Y2" s="5"/>
      <c r="Z2" s="5"/>
      <c r="AA2" s="5"/>
    </row>
    <row r="3" spans="1:27" ht="43.9" customHeight="1" thickBot="1">
      <c r="A3" s="121"/>
      <c r="B3" s="121"/>
      <c r="C3" s="121"/>
      <c r="D3" s="121"/>
      <c r="E3" s="121"/>
      <c r="F3" s="121"/>
      <c r="G3" s="125"/>
      <c r="H3" s="125"/>
      <c r="I3" s="125"/>
      <c r="J3" s="115"/>
      <c r="K3" s="115"/>
      <c r="L3" s="33"/>
      <c r="M3" s="121"/>
      <c r="N3" s="121"/>
      <c r="O3" s="121"/>
      <c r="P3" s="121"/>
      <c r="Q3" s="121"/>
      <c r="R3" s="121"/>
      <c r="S3" s="125"/>
      <c r="T3" s="125"/>
      <c r="U3" s="125"/>
      <c r="V3" s="123"/>
      <c r="W3" s="123"/>
      <c r="X3" s="5"/>
      <c r="Y3" s="5"/>
      <c r="Z3" s="5"/>
      <c r="AA3" s="5"/>
    </row>
    <row r="4" spans="1:27" ht="41.25" customHeight="1">
      <c r="A4" s="35" t="s">
        <v>11</v>
      </c>
      <c r="B4" s="36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118" t="s">
        <v>17</v>
      </c>
      <c r="H4" s="119"/>
      <c r="I4" s="120"/>
      <c r="J4" s="116" t="s">
        <v>61</v>
      </c>
      <c r="K4" s="117"/>
      <c r="L4" s="33"/>
      <c r="M4" s="35" t="s">
        <v>11</v>
      </c>
      <c r="N4" s="36" t="s">
        <v>12</v>
      </c>
      <c r="O4" s="37" t="s">
        <v>13</v>
      </c>
      <c r="P4" s="37" t="s">
        <v>14</v>
      </c>
      <c r="Q4" s="37" t="s">
        <v>15</v>
      </c>
      <c r="R4" s="38" t="s">
        <v>16</v>
      </c>
      <c r="S4" s="118" t="s">
        <v>17</v>
      </c>
      <c r="T4" s="119"/>
      <c r="U4" s="120"/>
      <c r="V4" s="116" t="s">
        <v>61</v>
      </c>
      <c r="W4" s="117"/>
      <c r="X4" s="5"/>
      <c r="Y4" s="5"/>
      <c r="Z4" s="5"/>
      <c r="AA4" s="5"/>
    </row>
    <row r="5" spans="1:27" ht="41.25" customHeight="1">
      <c r="A5" s="23" t="s">
        <v>18</v>
      </c>
      <c r="B5" s="17">
        <v>43615</v>
      </c>
      <c r="C5" s="18" t="s">
        <v>50</v>
      </c>
      <c r="D5" s="15">
        <v>0.2986111111111111</v>
      </c>
      <c r="E5" s="15" t="s">
        <v>68</v>
      </c>
      <c r="F5" s="64">
        <v>1</v>
      </c>
      <c r="G5" s="54" t="s">
        <v>93</v>
      </c>
      <c r="H5" s="26" t="s">
        <v>30</v>
      </c>
      <c r="I5" s="88" t="s">
        <v>35</v>
      </c>
      <c r="J5" s="27" t="s">
        <v>107</v>
      </c>
      <c r="K5" s="49" t="s">
        <v>108</v>
      </c>
      <c r="L5" s="33"/>
      <c r="M5" s="22" t="s">
        <v>18</v>
      </c>
      <c r="N5" s="7">
        <v>43650</v>
      </c>
      <c r="O5" s="18" t="s">
        <v>50</v>
      </c>
      <c r="P5" s="15">
        <v>0.30208333333333331</v>
      </c>
      <c r="Q5" s="19" t="s">
        <v>77</v>
      </c>
      <c r="R5" s="11">
        <v>1</v>
      </c>
      <c r="S5" s="67" t="s">
        <v>29</v>
      </c>
      <c r="T5" s="26" t="s">
        <v>30</v>
      </c>
      <c r="U5" s="68" t="s">
        <v>53</v>
      </c>
      <c r="V5" s="31" t="s">
        <v>44</v>
      </c>
      <c r="W5" s="55" t="s">
        <v>33</v>
      </c>
      <c r="X5" s="5"/>
      <c r="Y5" s="5"/>
      <c r="Z5" s="5"/>
      <c r="AA5" s="9"/>
    </row>
    <row r="6" spans="1:27" ht="41.25" customHeight="1">
      <c r="A6" s="23"/>
      <c r="B6" s="12"/>
      <c r="C6" s="8"/>
      <c r="D6" s="19">
        <v>0.31597222222222221</v>
      </c>
      <c r="E6" s="19" t="s">
        <v>69</v>
      </c>
      <c r="F6" s="65">
        <v>2</v>
      </c>
      <c r="G6" s="47" t="s">
        <v>55</v>
      </c>
      <c r="H6" s="27" t="s">
        <v>30</v>
      </c>
      <c r="I6" s="89" t="s">
        <v>106</v>
      </c>
      <c r="J6" s="27" t="s">
        <v>109</v>
      </c>
      <c r="K6" s="49" t="s">
        <v>110</v>
      </c>
      <c r="L6" s="33"/>
      <c r="M6" s="23"/>
      <c r="N6" s="12" t="s">
        <v>49</v>
      </c>
      <c r="O6" s="8"/>
      <c r="P6" s="19">
        <v>0.32291666666666669</v>
      </c>
      <c r="Q6" s="19" t="s">
        <v>77</v>
      </c>
      <c r="R6" s="11">
        <v>2</v>
      </c>
      <c r="S6" s="29" t="s">
        <v>44</v>
      </c>
      <c r="T6" s="27" t="s">
        <v>30</v>
      </c>
      <c r="U6" s="69" t="s">
        <v>33</v>
      </c>
      <c r="V6" s="31" t="s">
        <v>29</v>
      </c>
      <c r="W6" s="55" t="s">
        <v>53</v>
      </c>
      <c r="X6" s="5"/>
      <c r="Y6" s="5"/>
      <c r="Z6" s="5"/>
      <c r="AA6" s="9"/>
    </row>
    <row r="7" spans="1:27" ht="41.25" customHeight="1">
      <c r="A7" s="23"/>
      <c r="B7" s="12" t="s">
        <v>31</v>
      </c>
      <c r="C7" s="8"/>
      <c r="D7" s="19">
        <v>0.33333333333333331</v>
      </c>
      <c r="E7" s="19" t="s">
        <v>70</v>
      </c>
      <c r="F7" s="65">
        <v>3</v>
      </c>
      <c r="G7" s="47" t="s">
        <v>105</v>
      </c>
      <c r="H7" s="27" t="s">
        <v>30</v>
      </c>
      <c r="I7" s="89" t="s">
        <v>99</v>
      </c>
      <c r="J7" s="27" t="s">
        <v>111</v>
      </c>
      <c r="K7" s="49" t="s">
        <v>112</v>
      </c>
      <c r="L7" s="33"/>
      <c r="M7" s="23"/>
      <c r="N7" s="12"/>
      <c r="O7" s="8"/>
      <c r="P7" s="19">
        <v>0.34375</v>
      </c>
      <c r="Q7" s="19" t="s">
        <v>78</v>
      </c>
      <c r="R7" s="11">
        <v>3</v>
      </c>
      <c r="S7" s="29" t="s">
        <v>35</v>
      </c>
      <c r="T7" s="27" t="s">
        <v>30</v>
      </c>
      <c r="U7" s="69" t="s">
        <v>56</v>
      </c>
      <c r="V7" s="28" t="s">
        <v>22</v>
      </c>
      <c r="W7" s="56" t="s">
        <v>21</v>
      </c>
      <c r="X7" s="5"/>
      <c r="Y7" s="5"/>
      <c r="Z7" s="5"/>
      <c r="AA7" s="9" t="s">
        <v>51</v>
      </c>
    </row>
    <row r="8" spans="1:27" ht="41.25" customHeight="1">
      <c r="A8" s="23"/>
      <c r="B8" s="13" t="s">
        <v>139</v>
      </c>
      <c r="C8" s="14"/>
      <c r="D8" s="32">
        <v>0.35069444444444442</v>
      </c>
      <c r="E8" s="32" t="s">
        <v>71</v>
      </c>
      <c r="F8" s="66">
        <v>4</v>
      </c>
      <c r="G8" s="90" t="s">
        <v>101</v>
      </c>
      <c r="H8" s="16" t="s">
        <v>30</v>
      </c>
      <c r="I8" s="91" t="s">
        <v>103</v>
      </c>
      <c r="J8" s="16" t="s">
        <v>113</v>
      </c>
      <c r="K8" s="92" t="s">
        <v>114</v>
      </c>
      <c r="L8" s="33"/>
      <c r="M8" s="22" t="s">
        <v>20</v>
      </c>
      <c r="N8" s="17">
        <v>43657</v>
      </c>
      <c r="O8" s="18" t="s">
        <v>50</v>
      </c>
      <c r="P8" s="15">
        <v>0.30208333333333331</v>
      </c>
      <c r="Q8" s="15" t="s">
        <v>79</v>
      </c>
      <c r="R8" s="64">
        <v>4</v>
      </c>
      <c r="S8" s="67"/>
      <c r="T8" s="26" t="s">
        <v>30</v>
      </c>
      <c r="U8" s="68"/>
      <c r="V8" s="31"/>
      <c r="W8" s="55"/>
      <c r="X8" s="5"/>
      <c r="Y8" s="5"/>
      <c r="Z8" s="5"/>
      <c r="AA8" s="9" t="s">
        <v>32</v>
      </c>
    </row>
    <row r="9" spans="1:27" ht="41.25" customHeight="1">
      <c r="A9" s="22" t="s">
        <v>20</v>
      </c>
      <c r="B9" s="17">
        <v>43622</v>
      </c>
      <c r="C9" s="18" t="s">
        <v>50</v>
      </c>
      <c r="D9" s="15">
        <v>0.30208333333333331</v>
      </c>
      <c r="E9" s="15" t="s">
        <v>72</v>
      </c>
      <c r="F9" s="64">
        <v>5</v>
      </c>
      <c r="G9" s="54" t="s">
        <v>35</v>
      </c>
      <c r="H9" s="26" t="s">
        <v>30</v>
      </c>
      <c r="I9" s="88" t="s">
        <v>29</v>
      </c>
      <c r="J9" s="27" t="s">
        <v>115</v>
      </c>
      <c r="K9" s="49" t="s">
        <v>116</v>
      </c>
      <c r="L9" s="33"/>
      <c r="M9" s="23"/>
      <c r="N9" s="12" t="s">
        <v>49</v>
      </c>
      <c r="O9" s="8"/>
      <c r="P9" s="19">
        <v>0.32291666666666669</v>
      </c>
      <c r="Q9" s="19" t="s">
        <v>77</v>
      </c>
      <c r="R9" s="65">
        <v>5</v>
      </c>
      <c r="S9" s="29"/>
      <c r="T9" s="27" t="s">
        <v>30</v>
      </c>
      <c r="U9" s="69"/>
      <c r="V9" s="31"/>
      <c r="W9" s="55"/>
      <c r="X9" s="5"/>
      <c r="Y9" s="5"/>
      <c r="Z9" s="5"/>
      <c r="AA9" s="9" t="s">
        <v>52</v>
      </c>
    </row>
    <row r="10" spans="1:27" ht="41.25" customHeight="1">
      <c r="A10" s="23"/>
      <c r="B10" s="12" t="s">
        <v>31</v>
      </c>
      <c r="C10" s="8"/>
      <c r="D10" s="19">
        <v>0.32291666666666669</v>
      </c>
      <c r="E10" s="8" t="s">
        <v>72</v>
      </c>
      <c r="F10" s="65">
        <v>6</v>
      </c>
      <c r="G10" s="47" t="s">
        <v>93</v>
      </c>
      <c r="H10" s="27" t="s">
        <v>30</v>
      </c>
      <c r="I10" s="89" t="s">
        <v>55</v>
      </c>
      <c r="J10" s="27" t="s">
        <v>121</v>
      </c>
      <c r="K10" s="49" t="s">
        <v>122</v>
      </c>
      <c r="L10" s="33"/>
      <c r="M10" s="24"/>
      <c r="N10" s="12"/>
      <c r="O10" s="8"/>
      <c r="P10" s="19">
        <v>0.34375</v>
      </c>
      <c r="Q10" s="19" t="s">
        <v>77</v>
      </c>
      <c r="R10" s="65">
        <v>6</v>
      </c>
      <c r="S10" s="28" t="s">
        <v>40</v>
      </c>
      <c r="T10" s="16" t="s">
        <v>30</v>
      </c>
      <c r="U10" s="30" t="s">
        <v>55</v>
      </c>
      <c r="V10" s="70" t="s">
        <v>24</v>
      </c>
      <c r="W10" s="56" t="s">
        <v>26</v>
      </c>
      <c r="X10" s="5"/>
      <c r="Y10" s="5"/>
      <c r="Z10" s="5"/>
      <c r="AA10" s="9" t="s">
        <v>22</v>
      </c>
    </row>
    <row r="11" spans="1:27" ht="41.25" customHeight="1">
      <c r="A11" s="23"/>
      <c r="B11" s="13" t="s">
        <v>135</v>
      </c>
      <c r="C11" s="14"/>
      <c r="D11" s="19">
        <v>0.34375</v>
      </c>
      <c r="E11" s="32" t="s">
        <v>71</v>
      </c>
      <c r="F11" s="66">
        <v>7</v>
      </c>
      <c r="G11" s="90" t="s">
        <v>105</v>
      </c>
      <c r="H11" s="16" t="s">
        <v>30</v>
      </c>
      <c r="I11" s="91" t="s">
        <v>101</v>
      </c>
      <c r="J11" s="16" t="s">
        <v>117</v>
      </c>
      <c r="K11" s="92" t="s">
        <v>123</v>
      </c>
      <c r="L11" s="33"/>
      <c r="M11" s="21" t="s">
        <v>23</v>
      </c>
      <c r="N11" s="17">
        <v>43664</v>
      </c>
      <c r="O11" s="18" t="s">
        <v>50</v>
      </c>
      <c r="P11" s="15">
        <v>0.30208333333333331</v>
      </c>
      <c r="Q11" s="15" t="s">
        <v>79</v>
      </c>
      <c r="R11" s="64">
        <v>7</v>
      </c>
      <c r="S11" s="29" t="s">
        <v>43</v>
      </c>
      <c r="T11" s="27" t="s">
        <v>30</v>
      </c>
      <c r="U11" s="31" t="s">
        <v>24</v>
      </c>
      <c r="V11" s="40" t="s">
        <v>35</v>
      </c>
      <c r="W11" s="55" t="s">
        <v>44</v>
      </c>
      <c r="X11" s="5"/>
      <c r="Y11" s="5"/>
      <c r="Z11" s="5"/>
      <c r="AA11" s="9" t="s">
        <v>33</v>
      </c>
    </row>
    <row r="12" spans="1:27" ht="41.25" customHeight="1">
      <c r="A12" s="22" t="s">
        <v>23</v>
      </c>
      <c r="B12" s="17">
        <v>43629</v>
      </c>
      <c r="C12" s="18" t="s">
        <v>50</v>
      </c>
      <c r="D12" s="15">
        <v>0.30208333333333331</v>
      </c>
      <c r="E12" s="15" t="s">
        <v>71</v>
      </c>
      <c r="F12" s="64">
        <v>8</v>
      </c>
      <c r="G12" s="54" t="s">
        <v>99</v>
      </c>
      <c r="H12" s="26" t="s">
        <v>30</v>
      </c>
      <c r="I12" s="88" t="s">
        <v>103</v>
      </c>
      <c r="J12" s="27" t="s">
        <v>118</v>
      </c>
      <c r="K12" s="49" t="s">
        <v>124</v>
      </c>
      <c r="L12" s="33"/>
      <c r="M12" s="21"/>
      <c r="N12" s="12" t="s">
        <v>49</v>
      </c>
      <c r="O12" s="8"/>
      <c r="P12" s="19">
        <v>0.32291666666666669</v>
      </c>
      <c r="Q12" s="19" t="s">
        <v>80</v>
      </c>
      <c r="R12" s="65">
        <v>8</v>
      </c>
      <c r="S12" s="29" t="s">
        <v>35</v>
      </c>
      <c r="T12" s="27" t="s">
        <v>30</v>
      </c>
      <c r="U12" s="31" t="s">
        <v>44</v>
      </c>
      <c r="V12" s="40" t="s">
        <v>43</v>
      </c>
      <c r="W12" s="55" t="s">
        <v>24</v>
      </c>
      <c r="X12" s="5"/>
      <c r="Y12" s="5"/>
      <c r="Z12" s="5"/>
      <c r="AA12" s="9" t="s">
        <v>24</v>
      </c>
    </row>
    <row r="13" spans="1:27" ht="41.25" customHeight="1">
      <c r="A13" s="23"/>
      <c r="B13" s="12" t="s">
        <v>31</v>
      </c>
      <c r="C13" s="8"/>
      <c r="D13" s="19">
        <v>0.32291666666666669</v>
      </c>
      <c r="E13" s="19" t="s">
        <v>73</v>
      </c>
      <c r="F13" s="65">
        <v>9</v>
      </c>
      <c r="G13" s="47" t="s">
        <v>106</v>
      </c>
      <c r="H13" s="27" t="s">
        <v>30</v>
      </c>
      <c r="I13" s="89" t="s">
        <v>29</v>
      </c>
      <c r="J13" s="27" t="s">
        <v>117</v>
      </c>
      <c r="K13" s="49" t="s">
        <v>116</v>
      </c>
      <c r="L13" s="33"/>
      <c r="M13" s="21"/>
      <c r="N13" s="13"/>
      <c r="O13" s="14"/>
      <c r="P13" s="32">
        <v>0.34375</v>
      </c>
      <c r="Q13" s="32" t="s">
        <v>77</v>
      </c>
      <c r="R13" s="66">
        <v>9</v>
      </c>
      <c r="S13" s="28" t="s">
        <v>33</v>
      </c>
      <c r="T13" s="16" t="s">
        <v>30</v>
      </c>
      <c r="U13" s="70" t="s">
        <v>21</v>
      </c>
      <c r="V13" s="43" t="s">
        <v>47</v>
      </c>
      <c r="W13" s="56" t="s">
        <v>38</v>
      </c>
      <c r="X13" s="5"/>
      <c r="Y13" s="5"/>
      <c r="Z13" s="5"/>
      <c r="AA13" s="9" t="s">
        <v>21</v>
      </c>
    </row>
    <row r="14" spans="1:27" ht="41.25" customHeight="1">
      <c r="A14" s="23"/>
      <c r="B14" s="12" t="s">
        <v>138</v>
      </c>
      <c r="C14" s="8"/>
      <c r="D14" s="19">
        <v>0.34375</v>
      </c>
      <c r="E14" s="8" t="s">
        <v>73</v>
      </c>
      <c r="F14" s="65">
        <v>10</v>
      </c>
      <c r="G14" s="47" t="s">
        <v>35</v>
      </c>
      <c r="H14" s="27" t="s">
        <v>30</v>
      </c>
      <c r="I14" s="89" t="s">
        <v>55</v>
      </c>
      <c r="J14" s="90" t="s">
        <v>125</v>
      </c>
      <c r="K14" s="92" t="s">
        <v>127</v>
      </c>
      <c r="L14" s="33"/>
      <c r="M14" s="20" t="s">
        <v>25</v>
      </c>
      <c r="N14" s="7">
        <v>43671</v>
      </c>
      <c r="O14" s="18" t="s">
        <v>50</v>
      </c>
      <c r="P14" s="19">
        <v>0.30208333333333331</v>
      </c>
      <c r="Q14" s="19" t="s">
        <v>81</v>
      </c>
      <c r="R14" s="11">
        <v>10</v>
      </c>
      <c r="S14" s="29" t="s">
        <v>22</v>
      </c>
      <c r="T14" s="27" t="s">
        <v>30</v>
      </c>
      <c r="U14" s="31" t="s">
        <v>19</v>
      </c>
      <c r="V14" s="40" t="s">
        <v>45</v>
      </c>
      <c r="W14" s="55" t="s">
        <v>37</v>
      </c>
      <c r="X14" s="5"/>
      <c r="Y14" s="5"/>
      <c r="Z14" s="5"/>
      <c r="AA14" s="9" t="s">
        <v>29</v>
      </c>
    </row>
    <row r="15" spans="1:27" ht="41.25" customHeight="1">
      <c r="A15" s="22" t="s">
        <v>25</v>
      </c>
      <c r="B15" s="17">
        <v>43636</v>
      </c>
      <c r="C15" s="18" t="s">
        <v>50</v>
      </c>
      <c r="D15" s="15">
        <v>0.30208333333333331</v>
      </c>
      <c r="E15" s="15" t="s">
        <v>71</v>
      </c>
      <c r="F15" s="64">
        <v>11</v>
      </c>
      <c r="G15" s="54" t="s">
        <v>99</v>
      </c>
      <c r="H15" s="26" t="s">
        <v>30</v>
      </c>
      <c r="I15" s="88" t="s">
        <v>101</v>
      </c>
      <c r="J15" s="27" t="s">
        <v>116</v>
      </c>
      <c r="K15" s="49" t="s">
        <v>128</v>
      </c>
      <c r="L15" s="33"/>
      <c r="M15" s="21"/>
      <c r="N15" s="12" t="s">
        <v>49</v>
      </c>
      <c r="O15" s="8"/>
      <c r="P15" s="19">
        <v>0.32291666666666669</v>
      </c>
      <c r="Q15" s="19" t="s">
        <v>77</v>
      </c>
      <c r="R15" s="11">
        <v>13</v>
      </c>
      <c r="S15" s="29" t="s">
        <v>45</v>
      </c>
      <c r="T15" s="27" t="s">
        <v>30</v>
      </c>
      <c r="U15" s="31" t="s">
        <v>37</v>
      </c>
      <c r="V15" s="40" t="s">
        <v>22</v>
      </c>
      <c r="W15" s="55" t="s">
        <v>19</v>
      </c>
      <c r="X15" s="5"/>
      <c r="Y15" s="5"/>
      <c r="Z15" s="5"/>
      <c r="AA15" s="9" t="s">
        <v>26</v>
      </c>
    </row>
    <row r="16" spans="1:27" ht="41.25" customHeight="1">
      <c r="A16" s="23"/>
      <c r="B16" s="12" t="s">
        <v>31</v>
      </c>
      <c r="C16" s="8"/>
      <c r="D16" s="19">
        <v>0.32291666666666669</v>
      </c>
      <c r="E16" s="19" t="s">
        <v>68</v>
      </c>
      <c r="F16" s="65">
        <v>12</v>
      </c>
      <c r="G16" s="47" t="s">
        <v>55</v>
      </c>
      <c r="H16" s="27" t="s">
        <v>30</v>
      </c>
      <c r="I16" s="89" t="s">
        <v>29</v>
      </c>
      <c r="J16" s="27" t="s">
        <v>130</v>
      </c>
      <c r="K16" s="49" t="s">
        <v>119</v>
      </c>
      <c r="L16" s="33"/>
      <c r="M16" s="21"/>
      <c r="N16" s="13"/>
      <c r="O16" s="14"/>
      <c r="P16" s="32"/>
      <c r="Q16" s="32"/>
      <c r="R16" s="75"/>
      <c r="S16" s="28" t="s">
        <v>24</v>
      </c>
      <c r="T16" s="16" t="s">
        <v>30</v>
      </c>
      <c r="U16" s="30" t="s">
        <v>36</v>
      </c>
      <c r="V16" s="40" t="s">
        <v>43</v>
      </c>
      <c r="W16" s="55" t="s">
        <v>35</v>
      </c>
      <c r="X16" s="5"/>
      <c r="Y16" s="5"/>
      <c r="Z16" s="5"/>
      <c r="AA16" s="9" t="s">
        <v>43</v>
      </c>
    </row>
    <row r="17" spans="1:27" ht="41.25" customHeight="1">
      <c r="A17" s="23"/>
      <c r="B17" s="12" t="s">
        <v>136</v>
      </c>
      <c r="C17" s="8"/>
      <c r="D17" s="19">
        <v>0.34375</v>
      </c>
      <c r="E17" s="8" t="s">
        <v>74</v>
      </c>
      <c r="F17" s="65">
        <v>13</v>
      </c>
      <c r="G17" s="47" t="s">
        <v>93</v>
      </c>
      <c r="H17" s="27" t="s">
        <v>30</v>
      </c>
      <c r="I17" s="89" t="s">
        <v>106</v>
      </c>
      <c r="J17" s="90" t="s">
        <v>126</v>
      </c>
      <c r="K17" s="92" t="s">
        <v>131</v>
      </c>
      <c r="L17" s="45"/>
      <c r="M17" s="20" t="s">
        <v>27</v>
      </c>
      <c r="N17" s="7">
        <v>43678</v>
      </c>
      <c r="O17" s="18" t="s">
        <v>50</v>
      </c>
      <c r="P17" s="19">
        <v>0.30208333333333331</v>
      </c>
      <c r="Q17" s="19" t="s">
        <v>79</v>
      </c>
      <c r="R17" s="11">
        <v>11</v>
      </c>
      <c r="S17" s="29" t="s">
        <v>21</v>
      </c>
      <c r="T17" s="27" t="s">
        <v>30</v>
      </c>
      <c r="U17" s="31" t="s">
        <v>29</v>
      </c>
      <c r="V17" s="39" t="s">
        <v>33</v>
      </c>
      <c r="W17" s="63" t="s">
        <v>26</v>
      </c>
      <c r="X17" s="5"/>
      <c r="Y17" s="5"/>
      <c r="Z17" s="5"/>
      <c r="AA17" s="9" t="s">
        <v>41</v>
      </c>
    </row>
    <row r="18" spans="1:27" ht="41.25" customHeight="1">
      <c r="A18" s="22" t="s">
        <v>27</v>
      </c>
      <c r="B18" s="17">
        <v>43643</v>
      </c>
      <c r="C18" s="18" t="s">
        <v>50</v>
      </c>
      <c r="D18" s="15">
        <v>0.30208333333333331</v>
      </c>
      <c r="E18" s="15" t="s">
        <v>70</v>
      </c>
      <c r="F18" s="64">
        <v>14</v>
      </c>
      <c r="G18" s="54" t="s">
        <v>105</v>
      </c>
      <c r="H18" s="26" t="s">
        <v>30</v>
      </c>
      <c r="I18" s="88" t="s">
        <v>103</v>
      </c>
      <c r="J18" s="27" t="s">
        <v>117</v>
      </c>
      <c r="K18" s="49" t="s">
        <v>120</v>
      </c>
      <c r="L18" s="45"/>
      <c r="M18" s="21"/>
      <c r="N18" s="12" t="s">
        <v>49</v>
      </c>
      <c r="O18" s="8"/>
      <c r="P18" s="19">
        <v>0.32291666666666669</v>
      </c>
      <c r="Q18" s="19" t="s">
        <v>79</v>
      </c>
      <c r="R18" s="11">
        <v>12</v>
      </c>
      <c r="S18" s="29" t="s">
        <v>33</v>
      </c>
      <c r="T18" s="27" t="s">
        <v>30</v>
      </c>
      <c r="U18" s="69" t="s">
        <v>26</v>
      </c>
      <c r="V18" s="40" t="s">
        <v>21</v>
      </c>
      <c r="W18" s="55" t="s">
        <v>29</v>
      </c>
      <c r="X18" s="5"/>
      <c r="Y18" s="5"/>
      <c r="Z18" s="5"/>
      <c r="AA18" s="9" t="s">
        <v>29</v>
      </c>
    </row>
    <row r="19" spans="1:27" ht="41.25" customHeight="1">
      <c r="A19" s="23"/>
      <c r="B19" s="12" t="s">
        <v>31</v>
      </c>
      <c r="C19" s="8"/>
      <c r="D19" s="19">
        <v>0.32291666666666669</v>
      </c>
      <c r="E19" s="19" t="s">
        <v>73</v>
      </c>
      <c r="F19" s="65">
        <v>15</v>
      </c>
      <c r="G19" s="47" t="s">
        <v>35</v>
      </c>
      <c r="H19" s="27" t="s">
        <v>30</v>
      </c>
      <c r="I19" s="89" t="s">
        <v>106</v>
      </c>
      <c r="J19" s="27" t="s">
        <v>132</v>
      </c>
      <c r="K19" s="49" t="s">
        <v>129</v>
      </c>
      <c r="L19" s="33"/>
      <c r="M19" s="21"/>
      <c r="N19" s="111" t="s">
        <v>92</v>
      </c>
      <c r="O19" s="14"/>
      <c r="P19" s="32">
        <v>0.34375</v>
      </c>
      <c r="Q19" s="32" t="s">
        <v>77</v>
      </c>
      <c r="R19" s="75">
        <v>14</v>
      </c>
      <c r="S19" s="28" t="s">
        <v>19</v>
      </c>
      <c r="T19" s="16" t="s">
        <v>30</v>
      </c>
      <c r="U19" s="30" t="s">
        <v>46</v>
      </c>
      <c r="V19" s="40" t="s">
        <v>22</v>
      </c>
      <c r="W19" s="55" t="s">
        <v>45</v>
      </c>
      <c r="X19" s="5"/>
      <c r="Y19" s="5"/>
      <c r="Z19" s="5"/>
      <c r="AA19" s="9" t="s">
        <v>26</v>
      </c>
    </row>
    <row r="20" spans="1:27" ht="41.25" customHeight="1">
      <c r="A20" s="23"/>
      <c r="B20" s="13" t="s">
        <v>137</v>
      </c>
      <c r="C20" s="14"/>
      <c r="D20" s="32">
        <v>0.34375</v>
      </c>
      <c r="E20" s="32" t="s">
        <v>73</v>
      </c>
      <c r="F20" s="66">
        <v>16</v>
      </c>
      <c r="G20" s="47" t="s">
        <v>93</v>
      </c>
      <c r="H20" s="27" t="s">
        <v>30</v>
      </c>
      <c r="I20" s="89" t="s">
        <v>29</v>
      </c>
      <c r="J20" s="90" t="s">
        <v>133</v>
      </c>
      <c r="K20" s="92" t="s">
        <v>134</v>
      </c>
      <c r="L20" s="33"/>
      <c r="M20" s="20" t="s">
        <v>28</v>
      </c>
      <c r="N20" s="7">
        <v>43685</v>
      </c>
      <c r="O20" s="18" t="s">
        <v>50</v>
      </c>
      <c r="P20" s="19">
        <v>0.30208333333333331</v>
      </c>
      <c r="Q20" s="19" t="s">
        <v>77</v>
      </c>
      <c r="R20" s="11">
        <v>15</v>
      </c>
      <c r="S20" s="29" t="s">
        <v>44</v>
      </c>
      <c r="T20" s="27" t="s">
        <v>30</v>
      </c>
      <c r="U20" s="31" t="s">
        <v>36</v>
      </c>
      <c r="V20" s="39" t="s">
        <v>24</v>
      </c>
      <c r="W20" s="63" t="s">
        <v>35</v>
      </c>
      <c r="X20" s="5"/>
      <c r="Y20" s="5"/>
      <c r="Z20" s="5"/>
      <c r="AA20" s="9" t="s">
        <v>53</v>
      </c>
    </row>
    <row r="21" spans="1:27" ht="41.25" customHeight="1">
      <c r="A21" s="22"/>
      <c r="B21" s="7"/>
      <c r="C21" s="18"/>
      <c r="D21" s="19"/>
      <c r="E21" s="19"/>
      <c r="F21" s="11"/>
      <c r="G21" s="54"/>
      <c r="H21" s="26"/>
      <c r="I21" s="88"/>
      <c r="J21" s="27"/>
      <c r="K21" s="49"/>
      <c r="L21" s="33"/>
      <c r="M21" s="21"/>
      <c r="N21" s="12" t="s">
        <v>49</v>
      </c>
      <c r="O21" s="8"/>
      <c r="P21" s="19">
        <v>0.32291666666666669</v>
      </c>
      <c r="Q21" s="19" t="s">
        <v>77</v>
      </c>
      <c r="R21" s="11">
        <v>16</v>
      </c>
      <c r="S21" s="29" t="s">
        <v>24</v>
      </c>
      <c r="T21" s="27" t="s">
        <v>30</v>
      </c>
      <c r="U21" s="69" t="s">
        <v>35</v>
      </c>
      <c r="V21" s="40" t="s">
        <v>44</v>
      </c>
      <c r="W21" s="55" t="s">
        <v>36</v>
      </c>
      <c r="X21" s="5"/>
      <c r="Y21" s="5"/>
      <c r="Z21" s="5"/>
      <c r="AA21" s="9"/>
    </row>
    <row r="22" spans="1:27" ht="41.25" customHeight="1">
      <c r="A22" s="23"/>
      <c r="B22" s="12"/>
      <c r="C22" s="8"/>
      <c r="D22" s="19"/>
      <c r="E22" s="19"/>
      <c r="F22" s="11"/>
      <c r="G22" s="47"/>
      <c r="H22" s="27"/>
      <c r="I22" s="89"/>
      <c r="J22" s="27"/>
      <c r="K22" s="49"/>
      <c r="L22" s="33"/>
      <c r="M22" s="21"/>
      <c r="N22" s="111" t="s">
        <v>91</v>
      </c>
      <c r="O22" s="14"/>
      <c r="P22" s="32"/>
      <c r="Q22" s="32"/>
      <c r="R22" s="75"/>
      <c r="S22" s="28" t="s">
        <v>21</v>
      </c>
      <c r="T22" s="16" t="s">
        <v>30</v>
      </c>
      <c r="U22" s="30" t="s">
        <v>26</v>
      </c>
      <c r="V22" s="40" t="s">
        <v>38</v>
      </c>
      <c r="W22" s="55" t="s">
        <v>29</v>
      </c>
      <c r="X22" s="5"/>
      <c r="Y22" s="5"/>
      <c r="Z22" s="5"/>
      <c r="AA22" s="9"/>
    </row>
    <row r="23" spans="1:27" ht="41.25" customHeight="1">
      <c r="A23" s="23"/>
      <c r="B23" s="12"/>
      <c r="C23" s="8"/>
      <c r="D23" s="19"/>
      <c r="E23" s="19"/>
      <c r="F23" s="11"/>
      <c r="G23" s="47"/>
      <c r="H23" s="27"/>
      <c r="I23" s="89"/>
      <c r="J23" s="27"/>
      <c r="K23" s="49"/>
      <c r="L23" s="33"/>
      <c r="M23" s="20"/>
      <c r="N23" s="7"/>
      <c r="O23" s="8"/>
      <c r="P23" s="19"/>
      <c r="Q23" s="19"/>
      <c r="R23" s="11"/>
      <c r="S23" s="29"/>
      <c r="T23" s="27"/>
      <c r="U23" s="31"/>
      <c r="V23" s="39" t="s">
        <v>48</v>
      </c>
      <c r="W23" s="63" t="s">
        <v>48</v>
      </c>
      <c r="X23" s="5"/>
      <c r="Y23" s="5"/>
      <c r="Z23" s="5"/>
      <c r="AA23" s="9"/>
    </row>
    <row r="24" spans="1:27" ht="41.25" customHeight="1">
      <c r="A24" s="22"/>
      <c r="B24" s="79"/>
      <c r="C24" s="80"/>
      <c r="D24" s="80"/>
      <c r="E24" s="80"/>
      <c r="F24" s="81"/>
      <c r="G24" s="54"/>
      <c r="H24" s="26"/>
      <c r="I24" s="26"/>
      <c r="J24" s="50"/>
      <c r="K24" s="48"/>
      <c r="L24" s="33"/>
      <c r="M24" s="21"/>
      <c r="N24" s="12"/>
      <c r="O24" s="8"/>
      <c r="P24" s="19"/>
      <c r="Q24" s="19"/>
      <c r="R24" s="11"/>
      <c r="S24" s="29"/>
      <c r="T24" s="27"/>
      <c r="U24" s="31"/>
      <c r="V24" s="40"/>
      <c r="W24" s="55"/>
      <c r="X24" s="5"/>
      <c r="Y24" s="5"/>
      <c r="Z24" s="5"/>
      <c r="AA24" s="9"/>
    </row>
    <row r="25" spans="1:27" ht="41.25" customHeight="1">
      <c r="A25" s="23"/>
      <c r="B25" s="82"/>
      <c r="C25" s="83"/>
      <c r="D25" s="83"/>
      <c r="E25" s="83"/>
      <c r="F25" s="84"/>
      <c r="G25" s="47"/>
      <c r="H25" s="27"/>
      <c r="I25" s="27"/>
      <c r="J25" s="51"/>
      <c r="K25" s="49"/>
      <c r="L25" s="33"/>
      <c r="M25" s="21"/>
      <c r="N25" s="13"/>
      <c r="O25" s="14"/>
      <c r="P25" s="32"/>
      <c r="Q25" s="32"/>
      <c r="R25" s="75"/>
      <c r="S25" s="28"/>
      <c r="T25" s="16"/>
      <c r="U25" s="30"/>
      <c r="V25" s="40" t="s">
        <v>43</v>
      </c>
      <c r="W25" s="55" t="s">
        <v>36</v>
      </c>
      <c r="X25" s="5"/>
      <c r="Y25" s="5"/>
      <c r="Z25" s="5"/>
      <c r="AA25" s="9"/>
    </row>
    <row r="26" spans="1:27" ht="41.25" customHeight="1">
      <c r="A26" s="23"/>
      <c r="B26" s="82"/>
      <c r="C26" s="83"/>
      <c r="D26" s="83"/>
      <c r="E26" s="83"/>
      <c r="F26" s="84"/>
      <c r="G26" s="52"/>
      <c r="H26" s="27"/>
      <c r="I26" s="27"/>
      <c r="J26" s="51"/>
      <c r="K26" s="49"/>
      <c r="L26" s="33"/>
      <c r="M26" s="22"/>
      <c r="N26" s="7"/>
      <c r="O26" s="8"/>
      <c r="P26" s="19"/>
      <c r="Q26" s="41"/>
      <c r="R26" s="11"/>
      <c r="S26" s="29" t="s">
        <v>21</v>
      </c>
      <c r="T26" s="27"/>
      <c r="U26" s="31" t="s">
        <v>38</v>
      </c>
      <c r="V26" s="39" t="s">
        <v>33</v>
      </c>
      <c r="W26" s="63" t="s">
        <v>29</v>
      </c>
      <c r="X26" s="5"/>
      <c r="Y26" s="5"/>
      <c r="Z26" s="5"/>
      <c r="AA26" s="9"/>
    </row>
    <row r="27" spans="1:27" ht="41.25" customHeight="1" thickBot="1">
      <c r="A27" s="57"/>
      <c r="B27" s="85"/>
      <c r="C27" s="86"/>
      <c r="D27" s="86"/>
      <c r="E27" s="86"/>
      <c r="F27" s="87"/>
      <c r="G27" s="58"/>
      <c r="H27" s="59"/>
      <c r="I27" s="60"/>
      <c r="J27" s="61"/>
      <c r="K27" s="62"/>
      <c r="L27" s="33"/>
      <c r="M27" s="23"/>
      <c r="N27" s="10"/>
      <c r="O27" s="8"/>
      <c r="P27" s="19"/>
      <c r="Q27" s="41"/>
      <c r="R27" s="11"/>
      <c r="S27" s="29" t="s">
        <v>33</v>
      </c>
      <c r="T27" s="27"/>
      <c r="U27" s="31" t="s">
        <v>29</v>
      </c>
      <c r="V27" s="40" t="s">
        <v>21</v>
      </c>
      <c r="W27" s="55" t="s">
        <v>38</v>
      </c>
      <c r="X27" s="5"/>
      <c r="Y27" s="5"/>
      <c r="Z27" s="5"/>
      <c r="AA27" s="9"/>
    </row>
    <row r="28" spans="1:27" ht="41.25" customHeight="1">
      <c r="L28" s="33"/>
      <c r="M28" s="46"/>
      <c r="N28" s="13"/>
      <c r="O28" s="14"/>
      <c r="P28" s="32"/>
      <c r="Q28" s="44"/>
      <c r="R28" s="42"/>
      <c r="S28" s="28" t="s">
        <v>22</v>
      </c>
      <c r="T28" s="16"/>
      <c r="U28" s="30" t="s">
        <v>46</v>
      </c>
      <c r="V28" s="43" t="s">
        <v>19</v>
      </c>
      <c r="W28" s="56" t="s">
        <v>37</v>
      </c>
      <c r="X28" s="5"/>
      <c r="Y28" s="5"/>
      <c r="Z28" s="5"/>
      <c r="AA28" s="5"/>
    </row>
    <row r="29" spans="1:27" ht="41.25" customHeight="1">
      <c r="L29" s="33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5"/>
      <c r="Y29" s="5"/>
      <c r="Z29" s="5"/>
      <c r="AA29" s="9"/>
    </row>
    <row r="30" spans="1:27" ht="41.25" customHeight="1">
      <c r="L30" s="33"/>
      <c r="X30" s="5"/>
      <c r="Y30" s="5"/>
      <c r="Z30" s="5"/>
      <c r="AA30" s="9"/>
    </row>
    <row r="31" spans="1:27" ht="41.25" customHeight="1">
      <c r="L31" s="33"/>
      <c r="X31" s="5"/>
      <c r="Y31" s="5"/>
      <c r="Z31" s="5"/>
      <c r="AA31" s="9"/>
    </row>
    <row r="32" spans="1:27" ht="41.25" customHeight="1">
      <c r="L32" s="33"/>
      <c r="X32" s="5"/>
      <c r="Y32" s="5"/>
      <c r="Z32" s="5"/>
      <c r="AA32" s="5"/>
    </row>
    <row r="33" spans="12:27" ht="41.25" customHeight="1">
      <c r="L33" s="33"/>
      <c r="X33" s="5"/>
      <c r="Y33" s="5"/>
      <c r="Z33" s="5"/>
      <c r="AA33" s="9"/>
    </row>
    <row r="34" spans="12:27" ht="41.25" customHeight="1">
      <c r="L34" s="33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9"/>
    </row>
    <row r="35" spans="12:27" ht="41.25" customHeight="1">
      <c r="L35" s="33"/>
      <c r="X35" s="5"/>
      <c r="Y35" s="5"/>
      <c r="Z35" s="5"/>
      <c r="AA35" s="9"/>
    </row>
    <row r="36" spans="12:27" ht="41.25" customHeight="1">
      <c r="L36" s="33"/>
      <c r="X36" s="5"/>
      <c r="Y36" s="5"/>
      <c r="Z36" s="5"/>
      <c r="AA36" s="5"/>
    </row>
    <row r="37" spans="12:27" ht="41.25" customHeight="1">
      <c r="L37" s="34"/>
      <c r="X37" s="5"/>
    </row>
    <row r="38" spans="12:27" ht="41.25" customHeight="1">
      <c r="L38" s="34"/>
      <c r="X38" s="5"/>
    </row>
    <row r="39" spans="12:27" ht="41.25" customHeight="1">
      <c r="L39" s="34"/>
      <c r="X39" s="5"/>
    </row>
    <row r="40" spans="12:27" ht="41.25" customHeight="1">
      <c r="L40" s="34"/>
      <c r="X40" s="5"/>
    </row>
  </sheetData>
  <mergeCells count="14">
    <mergeCell ref="A1:K1"/>
    <mergeCell ref="J2:K3"/>
    <mergeCell ref="V4:W4"/>
    <mergeCell ref="G4:I4"/>
    <mergeCell ref="M3:R3"/>
    <mergeCell ref="S4:U4"/>
    <mergeCell ref="M1:W1"/>
    <mergeCell ref="N2:R2"/>
    <mergeCell ref="V2:W3"/>
    <mergeCell ref="S2:U3"/>
    <mergeCell ref="B2:F2"/>
    <mergeCell ref="G2:I3"/>
    <mergeCell ref="A3:F3"/>
    <mergeCell ref="J4:K4"/>
  </mergeCells>
  <phoneticPr fontId="2"/>
  <dataValidations count="2">
    <dataValidation type="list" allowBlank="1" showInputMessage="1" showErrorMessage="1" sqref="V11:W22 V24:W28 S11:S28 U11:U28">
      <formula1>$AA$5:$AA$34</formula1>
    </dataValidation>
    <dataValidation type="list" allowBlank="1" showInputMessage="1" showErrorMessage="1" sqref="S5:S10 U5:W10">
      <formula1>$AA$7:$AA$34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Width="0" orientation="portrait" horizontalDpi="4294967293" verticalDpi="4294967293" r:id="rId1"/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'1次ラウンド'!$CH$9:$CH$17</xm:f>
          </x14:formula1>
          <xm:sqref>I5:I23</xm:sqref>
        </x14:dataValidation>
        <x14:dataValidation type="list" allowBlank="1" showInputMessage="1" showErrorMessage="1">
          <x14:formula1>
            <xm:f>'1次ラウンド'!$CH$9:$CH$17</xm:f>
          </x14:formula1>
          <xm:sqref>G5:G23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55"/>
  <sheetViews>
    <sheetView zoomScale="60" zoomScaleNormal="60" workbookViewId="0">
      <selection activeCell="CH13" sqref="CH13"/>
    </sheetView>
  </sheetViews>
  <sheetFormatPr defaultColWidth="1.5" defaultRowHeight="13.5"/>
  <cols>
    <col min="1" max="1" width="2.5" style="1" customWidth="1"/>
    <col min="2" max="61" width="2" style="1" customWidth="1"/>
    <col min="62" max="82" width="1.375" style="1" customWidth="1"/>
    <col min="83" max="85" width="2.125" style="1" customWidth="1"/>
    <col min="86" max="180" width="8.875" style="1" customWidth="1"/>
    <col min="181" max="16384" width="1.5" style="1"/>
  </cols>
  <sheetData>
    <row r="1" spans="1:86" s="3" customFormat="1" ht="21" customHeight="1">
      <c r="B1" s="192" t="s">
        <v>66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</row>
    <row r="3" spans="1:86" ht="18.600000000000001" customHeight="1">
      <c r="AC3" s="195" t="s">
        <v>67</v>
      </c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</row>
    <row r="4" spans="1:86" ht="18.600000000000001" customHeight="1"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</row>
    <row r="5" spans="1:86" ht="13.15" customHeight="1">
      <c r="AU5" s="195" t="s">
        <v>31</v>
      </c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</row>
    <row r="6" spans="1:86" ht="17.45" customHeight="1">
      <c r="B6" s="193" t="s">
        <v>10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Z6" s="194" t="s">
        <v>59</v>
      </c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6"/>
    </row>
    <row r="7" spans="1:86" ht="27.6" customHeight="1">
      <c r="A7" s="188" t="s">
        <v>0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79" t="str">
        <f>A8</f>
        <v>Ｇ+Ｈ+Ｑ</v>
      </c>
      <c r="O7" s="180"/>
      <c r="P7" s="180"/>
      <c r="Q7" s="180"/>
      <c r="R7" s="180"/>
      <c r="S7" s="180"/>
      <c r="T7" s="180"/>
      <c r="U7" s="180"/>
      <c r="V7" s="179" t="str">
        <f>A13</f>
        <v>Panamera</v>
      </c>
      <c r="W7" s="180"/>
      <c r="X7" s="180"/>
      <c r="Y7" s="180"/>
      <c r="Z7" s="180"/>
      <c r="AA7" s="180"/>
      <c r="AB7" s="180"/>
      <c r="AC7" s="180"/>
      <c r="AD7" s="179" t="str">
        <f>A18</f>
        <v>あっちぇる</v>
      </c>
      <c r="AE7" s="180"/>
      <c r="AF7" s="180"/>
      <c r="AG7" s="180"/>
      <c r="AH7" s="180"/>
      <c r="AI7" s="180"/>
      <c r="AJ7" s="180"/>
      <c r="AK7" s="180"/>
      <c r="AL7" s="179" t="str">
        <f>A23</f>
        <v>白樺学園高校
フットサル同好会</v>
      </c>
      <c r="AM7" s="180"/>
      <c r="AN7" s="180"/>
      <c r="AO7" s="180"/>
      <c r="AP7" s="180"/>
      <c r="AQ7" s="180"/>
      <c r="AR7" s="180"/>
      <c r="AS7" s="181"/>
      <c r="AT7" s="179" t="str">
        <f>A28</f>
        <v>ＯＣＥＡＮＳ</v>
      </c>
      <c r="AU7" s="180"/>
      <c r="AV7" s="180"/>
      <c r="AW7" s="180"/>
      <c r="AX7" s="180"/>
      <c r="AY7" s="180"/>
      <c r="AZ7" s="180"/>
      <c r="BA7" s="180"/>
      <c r="BB7" s="179" t="s">
        <v>1</v>
      </c>
      <c r="BC7" s="180"/>
      <c r="BD7" s="181"/>
      <c r="BE7" s="179" t="s">
        <v>2</v>
      </c>
      <c r="BF7" s="180"/>
      <c r="BG7" s="181"/>
      <c r="BH7" s="179" t="s">
        <v>3</v>
      </c>
      <c r="BI7" s="180"/>
      <c r="BJ7" s="181"/>
      <c r="BK7" s="182" t="s">
        <v>4</v>
      </c>
      <c r="BL7" s="183"/>
      <c r="BM7" s="184"/>
      <c r="BN7" s="182" t="s">
        <v>5</v>
      </c>
      <c r="BO7" s="183"/>
      <c r="BP7" s="184"/>
      <c r="BQ7" s="182" t="s">
        <v>6</v>
      </c>
      <c r="BR7" s="183"/>
      <c r="BS7" s="184"/>
      <c r="BT7" s="182" t="s">
        <v>7</v>
      </c>
      <c r="BU7" s="183"/>
      <c r="BV7" s="184"/>
      <c r="BW7" s="182" t="s">
        <v>8</v>
      </c>
      <c r="BX7" s="183"/>
      <c r="BY7" s="184"/>
      <c r="BZ7" s="78"/>
    </row>
    <row r="8" spans="1:86" ht="17.25" customHeight="1">
      <c r="A8" s="144" t="s">
        <v>94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  <c r="N8" s="185"/>
      <c r="O8" s="185"/>
      <c r="P8" s="185"/>
      <c r="Q8" s="185"/>
      <c r="R8" s="185"/>
      <c r="S8" s="185"/>
      <c r="T8" s="185"/>
      <c r="U8" s="185"/>
      <c r="V8" s="171">
        <v>1</v>
      </c>
      <c r="W8" s="172"/>
      <c r="X8" s="172"/>
      <c r="Y8" s="175" t="str">
        <f>IF(W10="","",IF(W10&lt;AA10,"●",IF(W10&gt;AA10,"○",IF(W10=AA10,"△"))))</f>
        <v/>
      </c>
      <c r="Z8" s="175"/>
      <c r="AA8" s="98"/>
      <c r="AB8" s="98"/>
      <c r="AC8" s="99"/>
      <c r="AD8" s="171">
        <v>6</v>
      </c>
      <c r="AE8" s="172"/>
      <c r="AF8" s="172"/>
      <c r="AG8" s="175" t="str">
        <f>IF(AE10="","",IF(AE10&lt;AI10,"●",IF(AE10&gt;AI10,"○",IF(AE10=AI10,"△"))))</f>
        <v/>
      </c>
      <c r="AH8" s="175"/>
      <c r="AI8" s="98"/>
      <c r="AJ8" s="98"/>
      <c r="AK8" s="99"/>
      <c r="AL8" s="171">
        <v>13</v>
      </c>
      <c r="AM8" s="172"/>
      <c r="AN8" s="172"/>
      <c r="AO8" s="175" t="str">
        <f>IF(AM10="","",IF(AM10&lt;AQ10,"●",IF(AM10&gt;AQ10,"○",IF(AM10=AQ10,"△"))))</f>
        <v/>
      </c>
      <c r="AP8" s="175"/>
      <c r="AQ8" s="98"/>
      <c r="AR8" s="98"/>
      <c r="AS8" s="99"/>
      <c r="AT8" s="171">
        <v>16</v>
      </c>
      <c r="AU8" s="172"/>
      <c r="AV8" s="172"/>
      <c r="AW8" s="175" t="str">
        <f>IF(AU10="","",IF(AU10&lt;AY10,"●",IF(AU10&gt;AY10,"○",IF(AU10=AY10,"△"))))</f>
        <v/>
      </c>
      <c r="AX8" s="175"/>
      <c r="AY8" s="98"/>
      <c r="AZ8" s="98"/>
      <c r="BA8" s="99"/>
      <c r="BB8" s="165">
        <f>COUNTIF(N8:BA9,"○")*1</f>
        <v>0</v>
      </c>
      <c r="BC8" s="176"/>
      <c r="BD8" s="176"/>
      <c r="BE8" s="165">
        <f>COUNTIF(N8:BA9,"●")*1</f>
        <v>0</v>
      </c>
      <c r="BF8" s="165"/>
      <c r="BG8" s="165"/>
      <c r="BH8" s="165">
        <f>COUNTIF(N8:BA9,"△")*1</f>
        <v>0</v>
      </c>
      <c r="BI8" s="165"/>
      <c r="BJ8" s="165"/>
      <c r="BK8" s="165">
        <f>COUNTIF(N8:BA9,"○")*3+COUNTIF(N8:BA9,"△")*1</f>
        <v>0</v>
      </c>
      <c r="BL8" s="165"/>
      <c r="BM8" s="165"/>
      <c r="BN8" s="167">
        <f>O10+W10+AE10+AM10+AU10</f>
        <v>0</v>
      </c>
      <c r="BO8" s="167"/>
      <c r="BP8" s="167"/>
      <c r="BQ8" s="165">
        <f>S10+AA10+AI10+AQ10+AY10</f>
        <v>0</v>
      </c>
      <c r="BR8" s="165"/>
      <c r="BS8" s="165"/>
      <c r="BT8" s="165">
        <f>BN8-BQ8</f>
        <v>0</v>
      </c>
      <c r="BU8" s="165"/>
      <c r="BV8" s="165"/>
      <c r="BW8" s="165">
        <f>RANK(CE8,CE8:CE32)</f>
        <v>1</v>
      </c>
      <c r="BX8" s="165"/>
      <c r="BY8" s="165"/>
      <c r="CE8" s="197">
        <f>BK8+BT8/100+BN8/1000</f>
        <v>0</v>
      </c>
    </row>
    <row r="9" spans="1:86" ht="17.25" customHeight="1" thickBot="1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  <c r="N9" s="186"/>
      <c r="O9" s="186"/>
      <c r="P9" s="186"/>
      <c r="Q9" s="186"/>
      <c r="R9" s="186"/>
      <c r="S9" s="186"/>
      <c r="T9" s="186"/>
      <c r="U9" s="186"/>
      <c r="V9" s="173"/>
      <c r="W9" s="174"/>
      <c r="X9" s="174"/>
      <c r="Y9" s="142"/>
      <c r="Z9" s="142"/>
      <c r="AA9" s="100"/>
      <c r="AB9" s="100"/>
      <c r="AC9" s="101"/>
      <c r="AD9" s="173"/>
      <c r="AE9" s="174"/>
      <c r="AF9" s="174"/>
      <c r="AG9" s="142"/>
      <c r="AH9" s="142"/>
      <c r="AI9" s="100"/>
      <c r="AJ9" s="100"/>
      <c r="AK9" s="101"/>
      <c r="AL9" s="173"/>
      <c r="AM9" s="174"/>
      <c r="AN9" s="174"/>
      <c r="AO9" s="142"/>
      <c r="AP9" s="142"/>
      <c r="AQ9" s="100"/>
      <c r="AR9" s="100"/>
      <c r="AS9" s="101"/>
      <c r="AT9" s="173"/>
      <c r="AU9" s="174"/>
      <c r="AV9" s="174"/>
      <c r="AW9" s="142"/>
      <c r="AX9" s="142"/>
      <c r="AY9" s="100"/>
      <c r="AZ9" s="100"/>
      <c r="BA9" s="101"/>
      <c r="BB9" s="128"/>
      <c r="BC9" s="138"/>
      <c r="BD9" s="138"/>
      <c r="BE9" s="128"/>
      <c r="BF9" s="128"/>
      <c r="BG9" s="128"/>
      <c r="BH9" s="128"/>
      <c r="BI9" s="128"/>
      <c r="BJ9" s="128"/>
      <c r="BK9" s="128"/>
      <c r="BL9" s="128"/>
      <c r="BM9" s="128"/>
      <c r="BN9" s="126"/>
      <c r="BO9" s="126"/>
      <c r="BP9" s="126"/>
      <c r="BQ9" s="128"/>
      <c r="BR9" s="128"/>
      <c r="BS9" s="128"/>
      <c r="BT9" s="128"/>
      <c r="BU9" s="128"/>
      <c r="BV9" s="128"/>
      <c r="BW9" s="128"/>
      <c r="BX9" s="128"/>
      <c r="BY9" s="128"/>
      <c r="CE9" s="197"/>
      <c r="CH9" s="53" t="s">
        <v>93</v>
      </c>
    </row>
    <row r="10" spans="1:86" ht="17.25" customHeight="1" thickTop="1" thickBot="1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  <c r="N10" s="187"/>
      <c r="O10" s="187"/>
      <c r="P10" s="187"/>
      <c r="Q10" s="187"/>
      <c r="R10" s="187"/>
      <c r="S10" s="187"/>
      <c r="T10" s="187"/>
      <c r="U10" s="187"/>
      <c r="V10" s="102"/>
      <c r="W10" s="142"/>
      <c r="X10" s="142"/>
      <c r="Y10" s="142" t="s">
        <v>9</v>
      </c>
      <c r="Z10" s="142"/>
      <c r="AA10" s="142"/>
      <c r="AB10" s="142"/>
      <c r="AC10" s="103"/>
      <c r="AD10" s="102"/>
      <c r="AE10" s="142"/>
      <c r="AF10" s="142"/>
      <c r="AG10" s="142" t="s">
        <v>9</v>
      </c>
      <c r="AH10" s="142"/>
      <c r="AI10" s="142"/>
      <c r="AJ10" s="142"/>
      <c r="AK10" s="103"/>
      <c r="AL10" s="102"/>
      <c r="AM10" s="142"/>
      <c r="AN10" s="142"/>
      <c r="AO10" s="142" t="s">
        <v>9</v>
      </c>
      <c r="AP10" s="142"/>
      <c r="AQ10" s="142"/>
      <c r="AR10" s="142"/>
      <c r="AS10" s="104"/>
      <c r="AT10" s="102"/>
      <c r="AU10" s="142"/>
      <c r="AV10" s="142"/>
      <c r="AW10" s="142" t="s">
        <v>9</v>
      </c>
      <c r="AX10" s="142"/>
      <c r="AY10" s="142"/>
      <c r="AZ10" s="142"/>
      <c r="BA10" s="103"/>
      <c r="BB10" s="129"/>
      <c r="BC10" s="164"/>
      <c r="BD10" s="164"/>
      <c r="BE10" s="129"/>
      <c r="BF10" s="129"/>
      <c r="BG10" s="129"/>
      <c r="BH10" s="129"/>
      <c r="BI10" s="129"/>
      <c r="BJ10" s="129"/>
      <c r="BK10" s="129"/>
      <c r="BL10" s="129"/>
      <c r="BM10" s="129"/>
      <c r="BN10" s="127"/>
      <c r="BO10" s="127"/>
      <c r="BP10" s="127"/>
      <c r="BQ10" s="129"/>
      <c r="BR10" s="129"/>
      <c r="BS10" s="129"/>
      <c r="BT10" s="129"/>
      <c r="BU10" s="129"/>
      <c r="BV10" s="129"/>
      <c r="BW10" s="129"/>
      <c r="BX10" s="129"/>
      <c r="BY10" s="129"/>
      <c r="CE10" s="197"/>
      <c r="CH10" s="53" t="s">
        <v>35</v>
      </c>
    </row>
    <row r="11" spans="1:86" ht="17.25" customHeight="1" thickTop="1" thickBot="1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  <c r="N11" s="187"/>
      <c r="O11" s="187"/>
      <c r="P11" s="187"/>
      <c r="Q11" s="187"/>
      <c r="R11" s="187"/>
      <c r="S11" s="187"/>
      <c r="T11" s="187"/>
      <c r="U11" s="187"/>
      <c r="V11" s="102"/>
      <c r="W11" s="142"/>
      <c r="X11" s="142"/>
      <c r="Y11" s="142"/>
      <c r="Z11" s="142"/>
      <c r="AA11" s="142"/>
      <c r="AB11" s="142"/>
      <c r="AC11" s="103"/>
      <c r="AD11" s="102"/>
      <c r="AE11" s="142"/>
      <c r="AF11" s="142"/>
      <c r="AG11" s="142"/>
      <c r="AH11" s="142"/>
      <c r="AI11" s="142"/>
      <c r="AJ11" s="142"/>
      <c r="AK11" s="103"/>
      <c r="AL11" s="102"/>
      <c r="AM11" s="142"/>
      <c r="AN11" s="142"/>
      <c r="AO11" s="142"/>
      <c r="AP11" s="142"/>
      <c r="AQ11" s="142"/>
      <c r="AR11" s="142"/>
      <c r="AS11" s="104"/>
      <c r="AT11" s="102"/>
      <c r="AU11" s="142"/>
      <c r="AV11" s="142"/>
      <c r="AW11" s="142"/>
      <c r="AX11" s="142"/>
      <c r="AY11" s="142"/>
      <c r="AZ11" s="142"/>
      <c r="BA11" s="103"/>
      <c r="BB11" s="129"/>
      <c r="BC11" s="164"/>
      <c r="BD11" s="164"/>
      <c r="BE11" s="129"/>
      <c r="BF11" s="129"/>
      <c r="BG11" s="129"/>
      <c r="BH11" s="129"/>
      <c r="BI11" s="129"/>
      <c r="BJ11" s="129"/>
      <c r="BK11" s="129"/>
      <c r="BL11" s="129"/>
      <c r="BM11" s="129"/>
      <c r="BN11" s="127"/>
      <c r="BO11" s="127"/>
      <c r="BP11" s="127"/>
      <c r="BQ11" s="129"/>
      <c r="BR11" s="129"/>
      <c r="BS11" s="129"/>
      <c r="BT11" s="129"/>
      <c r="BU11" s="129"/>
      <c r="BV11" s="129"/>
      <c r="BW11" s="129"/>
      <c r="BX11" s="129"/>
      <c r="BY11" s="129"/>
      <c r="CE11" s="197"/>
      <c r="CH11" s="53" t="s">
        <v>55</v>
      </c>
    </row>
    <row r="12" spans="1:86" ht="17.25" customHeight="1" thickTop="1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  <c r="N12" s="187"/>
      <c r="O12" s="187"/>
      <c r="P12" s="187"/>
      <c r="Q12" s="187"/>
      <c r="R12" s="187"/>
      <c r="S12" s="187"/>
      <c r="T12" s="187"/>
      <c r="U12" s="187"/>
      <c r="V12" s="102"/>
      <c r="W12" s="142"/>
      <c r="X12" s="142"/>
      <c r="Y12" s="142"/>
      <c r="Z12" s="142"/>
      <c r="AA12" s="142"/>
      <c r="AB12" s="142"/>
      <c r="AC12" s="103"/>
      <c r="AD12" s="102"/>
      <c r="AE12" s="142"/>
      <c r="AF12" s="142"/>
      <c r="AG12" s="142"/>
      <c r="AH12" s="142"/>
      <c r="AI12" s="142"/>
      <c r="AJ12" s="142"/>
      <c r="AK12" s="103"/>
      <c r="AL12" s="102"/>
      <c r="AM12" s="142"/>
      <c r="AN12" s="142"/>
      <c r="AO12" s="142"/>
      <c r="AP12" s="142"/>
      <c r="AQ12" s="142"/>
      <c r="AR12" s="142"/>
      <c r="AS12" s="104"/>
      <c r="AT12" s="102"/>
      <c r="AU12" s="142"/>
      <c r="AV12" s="142"/>
      <c r="AW12" s="142"/>
      <c r="AX12" s="142"/>
      <c r="AY12" s="142"/>
      <c r="AZ12" s="142"/>
      <c r="BA12" s="103"/>
      <c r="BB12" s="166"/>
      <c r="BC12" s="178"/>
      <c r="BD12" s="178"/>
      <c r="BE12" s="166"/>
      <c r="BF12" s="166"/>
      <c r="BG12" s="166"/>
      <c r="BH12" s="166"/>
      <c r="BI12" s="166"/>
      <c r="BJ12" s="166"/>
      <c r="BK12" s="166"/>
      <c r="BL12" s="166"/>
      <c r="BM12" s="166"/>
      <c r="BN12" s="177"/>
      <c r="BO12" s="177"/>
      <c r="BP12" s="177"/>
      <c r="BQ12" s="166"/>
      <c r="BR12" s="166"/>
      <c r="BS12" s="166"/>
      <c r="BT12" s="166"/>
      <c r="BU12" s="166"/>
      <c r="BV12" s="166"/>
      <c r="BW12" s="166"/>
      <c r="BX12" s="166"/>
      <c r="BY12" s="166"/>
      <c r="CE12" s="197"/>
      <c r="CH12" s="53" t="s">
        <v>106</v>
      </c>
    </row>
    <row r="13" spans="1:86" ht="17.25" customHeight="1">
      <c r="A13" s="144" t="s">
        <v>95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6"/>
      <c r="N13" s="168" t="str">
        <f>IF(O15="","",IF(O15&lt;S15,"●",IF(O15&gt;S15,"○",IF(O15=S15,"△"))))</f>
        <v/>
      </c>
      <c r="O13" s="168"/>
      <c r="P13" s="168"/>
      <c r="Q13" s="168"/>
      <c r="R13" s="168"/>
      <c r="S13" s="168"/>
      <c r="T13" s="168"/>
      <c r="U13" s="168"/>
      <c r="V13" s="170"/>
      <c r="W13" s="170"/>
      <c r="X13" s="170"/>
      <c r="Y13" s="170"/>
      <c r="Z13" s="170"/>
      <c r="AA13" s="170"/>
      <c r="AB13" s="170"/>
      <c r="AC13" s="170"/>
      <c r="AD13" s="171">
        <v>10</v>
      </c>
      <c r="AE13" s="172"/>
      <c r="AF13" s="172"/>
      <c r="AG13" s="175" t="str">
        <f>IF(AE15="","",IF(AE15&lt;AI15,"●",IF(AE15&gt;AI15,"○",IF(AE15=AI15,"△"))))</f>
        <v/>
      </c>
      <c r="AH13" s="175"/>
      <c r="AI13" s="98"/>
      <c r="AJ13" s="98"/>
      <c r="AK13" s="99"/>
      <c r="AL13" s="171">
        <v>15</v>
      </c>
      <c r="AM13" s="172"/>
      <c r="AN13" s="172"/>
      <c r="AO13" s="175" t="str">
        <f>IF(AM15="","",IF(AM15&lt;AQ15,"●",IF(AM15&gt;AQ15,"○",IF(AM15=AQ15,"△"))))</f>
        <v/>
      </c>
      <c r="AP13" s="175"/>
      <c r="AQ13" s="98"/>
      <c r="AR13" s="98"/>
      <c r="AS13" s="99"/>
      <c r="AT13" s="171">
        <v>5</v>
      </c>
      <c r="AU13" s="172"/>
      <c r="AV13" s="172"/>
      <c r="AW13" s="175" t="str">
        <f>IF(AU15="","",IF(AU15&lt;AY15,"●",IF(AU15&gt;AY15,"○",IF(AU15=AY15,"△"))))</f>
        <v/>
      </c>
      <c r="AX13" s="175"/>
      <c r="AY13" s="98"/>
      <c r="AZ13" s="98"/>
      <c r="BA13" s="99"/>
      <c r="BB13" s="165">
        <f>COUNTIF(N13:BA14,"○")*1</f>
        <v>0</v>
      </c>
      <c r="BC13" s="176"/>
      <c r="BD13" s="176"/>
      <c r="BE13" s="165">
        <f>COUNTIF(N13:BA14,"●")*1</f>
        <v>0</v>
      </c>
      <c r="BF13" s="165"/>
      <c r="BG13" s="165"/>
      <c r="BH13" s="165">
        <f>COUNTIF(N13:BA14,"△")*1</f>
        <v>0</v>
      </c>
      <c r="BI13" s="165"/>
      <c r="BJ13" s="165"/>
      <c r="BK13" s="165">
        <f>COUNTIF(N13:BA14,"○")*3+COUNTIF(N13:BA14,"△")*1</f>
        <v>0</v>
      </c>
      <c r="BL13" s="165"/>
      <c r="BM13" s="165"/>
      <c r="BN13" s="167">
        <f>W15+AE15+AM15+AU15+AA10</f>
        <v>0</v>
      </c>
      <c r="BO13" s="167"/>
      <c r="BP13" s="167"/>
      <c r="BQ13" s="165">
        <f>AA15+AI15+AQ15+AY15+W10</f>
        <v>0</v>
      </c>
      <c r="BR13" s="165"/>
      <c r="BS13" s="165"/>
      <c r="BT13" s="165">
        <f>BN13-BQ13</f>
        <v>0</v>
      </c>
      <c r="BU13" s="165"/>
      <c r="BV13" s="165"/>
      <c r="BW13" s="165">
        <f>RANK(CE13,CE8:CE32)</f>
        <v>1</v>
      </c>
      <c r="BX13" s="165"/>
      <c r="BY13" s="165"/>
      <c r="CE13" s="197">
        <f>BK13+BT13/100+BN13/1000</f>
        <v>0</v>
      </c>
      <c r="CH13" s="53" t="s">
        <v>29</v>
      </c>
    </row>
    <row r="14" spans="1:86" ht="17.25" customHeight="1" thickBot="1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168"/>
      <c r="O14" s="168"/>
      <c r="P14" s="168"/>
      <c r="Q14" s="168"/>
      <c r="R14" s="168"/>
      <c r="S14" s="168"/>
      <c r="T14" s="168"/>
      <c r="U14" s="168"/>
      <c r="V14" s="158"/>
      <c r="W14" s="158"/>
      <c r="X14" s="158"/>
      <c r="Y14" s="158"/>
      <c r="Z14" s="158"/>
      <c r="AA14" s="158"/>
      <c r="AB14" s="158"/>
      <c r="AC14" s="158"/>
      <c r="AD14" s="173"/>
      <c r="AE14" s="174"/>
      <c r="AF14" s="174"/>
      <c r="AG14" s="142"/>
      <c r="AH14" s="142"/>
      <c r="AI14" s="100"/>
      <c r="AJ14" s="100"/>
      <c r="AK14" s="101"/>
      <c r="AL14" s="173"/>
      <c r="AM14" s="174"/>
      <c r="AN14" s="174"/>
      <c r="AO14" s="142"/>
      <c r="AP14" s="142"/>
      <c r="AQ14" s="100"/>
      <c r="AR14" s="100"/>
      <c r="AS14" s="101"/>
      <c r="AT14" s="173"/>
      <c r="AU14" s="174"/>
      <c r="AV14" s="174"/>
      <c r="AW14" s="142"/>
      <c r="AX14" s="142"/>
      <c r="AY14" s="100"/>
      <c r="AZ14" s="100"/>
      <c r="BA14" s="101"/>
      <c r="BB14" s="128"/>
      <c r="BC14" s="138"/>
      <c r="BD14" s="13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6"/>
      <c r="BO14" s="126"/>
      <c r="BP14" s="126"/>
      <c r="BQ14" s="128"/>
      <c r="BR14" s="128"/>
      <c r="BS14" s="128"/>
      <c r="BT14" s="128"/>
      <c r="BU14" s="128"/>
      <c r="BV14" s="128"/>
      <c r="BW14" s="128"/>
      <c r="BX14" s="128"/>
      <c r="BY14" s="128"/>
      <c r="CE14" s="197"/>
      <c r="CH14" s="53" t="s">
        <v>105</v>
      </c>
    </row>
    <row r="15" spans="1:86" ht="17.25" customHeight="1" thickTop="1" thickBot="1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74"/>
      <c r="O15" s="140" t="str">
        <f>IF(AA10="","",AA10)</f>
        <v/>
      </c>
      <c r="P15" s="140"/>
      <c r="Q15" s="140" t="s">
        <v>9</v>
      </c>
      <c r="R15" s="140"/>
      <c r="S15" s="140" t="str">
        <f>IF(W10="","",W10)</f>
        <v/>
      </c>
      <c r="T15" s="140"/>
      <c r="U15" s="72"/>
      <c r="V15" s="158"/>
      <c r="W15" s="158"/>
      <c r="X15" s="158"/>
      <c r="Y15" s="158"/>
      <c r="Z15" s="158"/>
      <c r="AA15" s="158"/>
      <c r="AB15" s="158"/>
      <c r="AC15" s="158"/>
      <c r="AD15" s="102"/>
      <c r="AE15" s="142"/>
      <c r="AF15" s="142"/>
      <c r="AG15" s="142" t="s">
        <v>9</v>
      </c>
      <c r="AH15" s="142"/>
      <c r="AI15" s="142"/>
      <c r="AJ15" s="142"/>
      <c r="AK15" s="103"/>
      <c r="AL15" s="102"/>
      <c r="AM15" s="142"/>
      <c r="AN15" s="142"/>
      <c r="AO15" s="142" t="s">
        <v>9</v>
      </c>
      <c r="AP15" s="142"/>
      <c r="AQ15" s="142"/>
      <c r="AR15" s="142"/>
      <c r="AS15" s="104"/>
      <c r="AT15" s="102"/>
      <c r="AU15" s="142"/>
      <c r="AV15" s="142"/>
      <c r="AW15" s="142" t="s">
        <v>9</v>
      </c>
      <c r="AX15" s="142"/>
      <c r="AY15" s="142"/>
      <c r="AZ15" s="142"/>
      <c r="BA15" s="103"/>
      <c r="BB15" s="129"/>
      <c r="BC15" s="164"/>
      <c r="BD15" s="164"/>
      <c r="BE15" s="129"/>
      <c r="BF15" s="129"/>
      <c r="BG15" s="129"/>
      <c r="BH15" s="129"/>
      <c r="BI15" s="129"/>
      <c r="BJ15" s="129"/>
      <c r="BK15" s="129"/>
      <c r="BL15" s="129"/>
      <c r="BM15" s="129"/>
      <c r="BN15" s="127"/>
      <c r="BO15" s="127"/>
      <c r="BP15" s="127"/>
      <c r="BQ15" s="129"/>
      <c r="BR15" s="129"/>
      <c r="BS15" s="129"/>
      <c r="BT15" s="129"/>
      <c r="BU15" s="129"/>
      <c r="BV15" s="129"/>
      <c r="BW15" s="129"/>
      <c r="BX15" s="129"/>
      <c r="BY15" s="129"/>
      <c r="CE15" s="197"/>
      <c r="CH15" s="53" t="s">
        <v>99</v>
      </c>
    </row>
    <row r="16" spans="1:86" ht="17.25" customHeight="1" thickTop="1" thickBot="1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2"/>
      <c r="N16" s="74"/>
      <c r="O16" s="140"/>
      <c r="P16" s="140"/>
      <c r="Q16" s="140"/>
      <c r="R16" s="140"/>
      <c r="S16" s="140"/>
      <c r="T16" s="140"/>
      <c r="U16" s="72"/>
      <c r="V16" s="158"/>
      <c r="W16" s="158"/>
      <c r="X16" s="158"/>
      <c r="Y16" s="158"/>
      <c r="Z16" s="158"/>
      <c r="AA16" s="158"/>
      <c r="AB16" s="158"/>
      <c r="AC16" s="158"/>
      <c r="AD16" s="102"/>
      <c r="AE16" s="142"/>
      <c r="AF16" s="142"/>
      <c r="AG16" s="142"/>
      <c r="AH16" s="142"/>
      <c r="AI16" s="142"/>
      <c r="AJ16" s="142"/>
      <c r="AK16" s="103"/>
      <c r="AL16" s="102"/>
      <c r="AM16" s="142"/>
      <c r="AN16" s="142"/>
      <c r="AO16" s="142"/>
      <c r="AP16" s="142"/>
      <c r="AQ16" s="142"/>
      <c r="AR16" s="142"/>
      <c r="AS16" s="104"/>
      <c r="AT16" s="102"/>
      <c r="AU16" s="142"/>
      <c r="AV16" s="142"/>
      <c r="AW16" s="142"/>
      <c r="AX16" s="142"/>
      <c r="AY16" s="142"/>
      <c r="AZ16" s="142"/>
      <c r="BA16" s="103"/>
      <c r="BB16" s="129"/>
      <c r="BC16" s="164"/>
      <c r="BD16" s="164"/>
      <c r="BE16" s="129"/>
      <c r="BF16" s="129"/>
      <c r="BG16" s="129"/>
      <c r="BH16" s="129"/>
      <c r="BI16" s="129"/>
      <c r="BJ16" s="129"/>
      <c r="BK16" s="129"/>
      <c r="BL16" s="129"/>
      <c r="BM16" s="129"/>
      <c r="BN16" s="127"/>
      <c r="BO16" s="127"/>
      <c r="BP16" s="127"/>
      <c r="BQ16" s="129"/>
      <c r="BR16" s="129"/>
      <c r="BS16" s="129"/>
      <c r="BT16" s="129"/>
      <c r="BU16" s="129"/>
      <c r="BV16" s="129"/>
      <c r="BW16" s="129"/>
      <c r="BX16" s="129"/>
      <c r="BY16" s="129"/>
      <c r="CE16" s="197"/>
      <c r="CH16" s="53" t="s">
        <v>101</v>
      </c>
    </row>
    <row r="17" spans="1:86" ht="17.25" customHeight="1" thickTop="1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N17" s="74"/>
      <c r="O17" s="140"/>
      <c r="P17" s="140"/>
      <c r="Q17" s="140"/>
      <c r="R17" s="140"/>
      <c r="S17" s="140"/>
      <c r="T17" s="140"/>
      <c r="U17" s="72"/>
      <c r="V17" s="158"/>
      <c r="W17" s="158"/>
      <c r="X17" s="158"/>
      <c r="Y17" s="158"/>
      <c r="Z17" s="158"/>
      <c r="AA17" s="158"/>
      <c r="AB17" s="158"/>
      <c r="AC17" s="158"/>
      <c r="AD17" s="102"/>
      <c r="AE17" s="142"/>
      <c r="AF17" s="142"/>
      <c r="AG17" s="142"/>
      <c r="AH17" s="142"/>
      <c r="AI17" s="142"/>
      <c r="AJ17" s="142"/>
      <c r="AK17" s="103"/>
      <c r="AL17" s="102"/>
      <c r="AM17" s="142"/>
      <c r="AN17" s="142"/>
      <c r="AO17" s="142"/>
      <c r="AP17" s="142"/>
      <c r="AQ17" s="142"/>
      <c r="AR17" s="142"/>
      <c r="AS17" s="104"/>
      <c r="AT17" s="102"/>
      <c r="AU17" s="142"/>
      <c r="AV17" s="142"/>
      <c r="AW17" s="142"/>
      <c r="AX17" s="142"/>
      <c r="AY17" s="142"/>
      <c r="AZ17" s="142"/>
      <c r="BA17" s="103"/>
      <c r="BB17" s="166"/>
      <c r="BC17" s="178"/>
      <c r="BD17" s="178"/>
      <c r="BE17" s="166"/>
      <c r="BF17" s="166"/>
      <c r="BG17" s="166"/>
      <c r="BH17" s="166"/>
      <c r="BI17" s="166"/>
      <c r="BJ17" s="166"/>
      <c r="BK17" s="166"/>
      <c r="BL17" s="166"/>
      <c r="BM17" s="166"/>
      <c r="BN17" s="177"/>
      <c r="BO17" s="177"/>
      <c r="BP17" s="177"/>
      <c r="BQ17" s="166"/>
      <c r="BR17" s="166"/>
      <c r="BS17" s="166"/>
      <c r="BT17" s="166"/>
      <c r="BU17" s="166"/>
      <c r="BV17" s="166"/>
      <c r="BW17" s="166"/>
      <c r="BX17" s="166"/>
      <c r="BY17" s="166"/>
      <c r="CE17" s="197"/>
      <c r="CH17" s="53" t="s">
        <v>103</v>
      </c>
    </row>
    <row r="18" spans="1:86" ht="17.25" customHeight="1">
      <c r="A18" s="144" t="s">
        <v>51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168" t="str">
        <f>IF(O20="","",IF(O20&lt;S20,"●",IF(O20&gt;S20,"○",IF(O20=S20,"△"))))</f>
        <v/>
      </c>
      <c r="O18" s="168"/>
      <c r="P18" s="168"/>
      <c r="Q18" s="168"/>
      <c r="R18" s="168"/>
      <c r="S18" s="168"/>
      <c r="T18" s="168"/>
      <c r="U18" s="168"/>
      <c r="V18" s="169" t="str">
        <f>IF(W20="","",IF(W20&lt;AA20,"●",IF(W20&gt;AA20,"○",IF(W20=AA20,"△"))))</f>
        <v/>
      </c>
      <c r="W18" s="169"/>
      <c r="X18" s="169"/>
      <c r="Y18" s="169"/>
      <c r="Z18" s="169"/>
      <c r="AA18" s="169"/>
      <c r="AB18" s="169"/>
      <c r="AC18" s="169"/>
      <c r="AD18" s="170"/>
      <c r="AE18" s="170"/>
      <c r="AF18" s="170"/>
      <c r="AG18" s="170"/>
      <c r="AH18" s="170"/>
      <c r="AI18" s="170"/>
      <c r="AJ18" s="170"/>
      <c r="AK18" s="170"/>
      <c r="AL18" s="171">
        <v>2</v>
      </c>
      <c r="AM18" s="172"/>
      <c r="AN18" s="172"/>
      <c r="AO18" s="175" t="str">
        <f>IF(AM20="","",IF(AM20&lt;AQ20,"●",IF(AM20&gt;AQ20,"○",IF(AM20=AQ20,"△"))))</f>
        <v/>
      </c>
      <c r="AP18" s="175"/>
      <c r="AQ18" s="98"/>
      <c r="AR18" s="98"/>
      <c r="AS18" s="99"/>
      <c r="AT18" s="171">
        <v>12</v>
      </c>
      <c r="AU18" s="172"/>
      <c r="AV18" s="172"/>
      <c r="AW18" s="175" t="str">
        <f>IF(AU20="","",IF(AU20&lt;AY20,"●",IF(AU20&gt;AY20,"○",IF(AU20=AY20,"△"))))</f>
        <v/>
      </c>
      <c r="AX18" s="175"/>
      <c r="AY18" s="98"/>
      <c r="AZ18" s="98"/>
      <c r="BA18" s="99"/>
      <c r="BB18" s="165">
        <f>COUNTIF(N18:BA19,"○")*1</f>
        <v>0</v>
      </c>
      <c r="BC18" s="176"/>
      <c r="BD18" s="176"/>
      <c r="BE18" s="165">
        <f>COUNTIF(N18:BA19,"●")*1</f>
        <v>0</v>
      </c>
      <c r="BF18" s="165"/>
      <c r="BG18" s="165"/>
      <c r="BH18" s="165">
        <f>COUNTIF(N18:BA19,"△")*1</f>
        <v>0</v>
      </c>
      <c r="BI18" s="165"/>
      <c r="BJ18" s="165"/>
      <c r="BK18" s="165">
        <f>COUNTIF(N18:BA19,"○")*3+COUNTIF(N18:BA19,"△")*1</f>
        <v>0</v>
      </c>
      <c r="BL18" s="165"/>
      <c r="BM18" s="165"/>
      <c r="BN18" s="167">
        <f>AE20+AM20+AU20+AI10+AI15</f>
        <v>0</v>
      </c>
      <c r="BO18" s="167"/>
      <c r="BP18" s="167"/>
      <c r="BQ18" s="165">
        <f>AI20+AQ20+AY20+AE10+AE15</f>
        <v>0</v>
      </c>
      <c r="BR18" s="165"/>
      <c r="BS18" s="165"/>
      <c r="BT18" s="165">
        <f>BN18-BQ18</f>
        <v>0</v>
      </c>
      <c r="BU18" s="165"/>
      <c r="BV18" s="165"/>
      <c r="BW18" s="165">
        <f>RANK(CE18,CE8:CE32)</f>
        <v>1</v>
      </c>
      <c r="BX18" s="165"/>
      <c r="BY18" s="165"/>
      <c r="CE18" s="197">
        <f>BK18+BT18/100+BN18/1000</f>
        <v>0</v>
      </c>
      <c r="CH18" s="53"/>
    </row>
    <row r="19" spans="1:86" ht="17.25" customHeight="1" thickBot="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168"/>
      <c r="O19" s="168"/>
      <c r="P19" s="168"/>
      <c r="Q19" s="168"/>
      <c r="R19" s="168"/>
      <c r="S19" s="168"/>
      <c r="T19" s="168"/>
      <c r="U19" s="168"/>
      <c r="V19" s="169"/>
      <c r="W19" s="169"/>
      <c r="X19" s="169"/>
      <c r="Y19" s="169"/>
      <c r="Z19" s="169"/>
      <c r="AA19" s="169"/>
      <c r="AB19" s="169"/>
      <c r="AC19" s="169"/>
      <c r="AD19" s="158"/>
      <c r="AE19" s="158"/>
      <c r="AF19" s="158"/>
      <c r="AG19" s="158"/>
      <c r="AH19" s="158"/>
      <c r="AI19" s="158"/>
      <c r="AJ19" s="158"/>
      <c r="AK19" s="158"/>
      <c r="AL19" s="173"/>
      <c r="AM19" s="174"/>
      <c r="AN19" s="174"/>
      <c r="AO19" s="142"/>
      <c r="AP19" s="142"/>
      <c r="AQ19" s="100"/>
      <c r="AR19" s="100"/>
      <c r="AS19" s="101"/>
      <c r="AT19" s="173"/>
      <c r="AU19" s="174"/>
      <c r="AV19" s="174"/>
      <c r="AW19" s="142"/>
      <c r="AX19" s="142"/>
      <c r="AY19" s="100"/>
      <c r="AZ19" s="100"/>
      <c r="BA19" s="101"/>
      <c r="BB19" s="128"/>
      <c r="BC19" s="138"/>
      <c r="BD19" s="13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6"/>
      <c r="BO19" s="126"/>
      <c r="BP19" s="126"/>
      <c r="BQ19" s="128"/>
      <c r="BR19" s="128"/>
      <c r="BS19" s="128"/>
      <c r="BT19" s="128"/>
      <c r="BU19" s="128"/>
      <c r="BV19" s="128"/>
      <c r="BW19" s="128"/>
      <c r="BX19" s="128"/>
      <c r="BY19" s="128"/>
      <c r="CE19" s="197"/>
      <c r="CH19" s="53"/>
    </row>
    <row r="20" spans="1:86" ht="17.25" customHeight="1" thickTop="1" thickBot="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2"/>
      <c r="N20" s="74"/>
      <c r="O20" s="140" t="str">
        <f>IF(AI10="","",AI10)</f>
        <v/>
      </c>
      <c r="P20" s="140"/>
      <c r="Q20" s="140" t="s">
        <v>9</v>
      </c>
      <c r="R20" s="140"/>
      <c r="S20" s="140" t="str">
        <f>IF(AE10="","",AE10)</f>
        <v/>
      </c>
      <c r="T20" s="140"/>
      <c r="U20" s="72"/>
      <c r="V20" s="102"/>
      <c r="W20" s="142" t="str">
        <f>IF(AI15="","",AI15)</f>
        <v/>
      </c>
      <c r="X20" s="142"/>
      <c r="Y20" s="142" t="s">
        <v>9</v>
      </c>
      <c r="Z20" s="142"/>
      <c r="AA20" s="142" t="str">
        <f>IF(AE15="","",AE15)</f>
        <v/>
      </c>
      <c r="AB20" s="142"/>
      <c r="AC20" s="103"/>
      <c r="AD20" s="158"/>
      <c r="AE20" s="158"/>
      <c r="AF20" s="158"/>
      <c r="AG20" s="158"/>
      <c r="AH20" s="158"/>
      <c r="AI20" s="158"/>
      <c r="AJ20" s="158"/>
      <c r="AK20" s="158"/>
      <c r="AL20" s="102"/>
      <c r="AM20" s="142"/>
      <c r="AN20" s="142"/>
      <c r="AO20" s="142" t="s">
        <v>9</v>
      </c>
      <c r="AP20" s="142"/>
      <c r="AQ20" s="142"/>
      <c r="AR20" s="142"/>
      <c r="AS20" s="104"/>
      <c r="AT20" s="102"/>
      <c r="AU20" s="142"/>
      <c r="AV20" s="142"/>
      <c r="AW20" s="142" t="s">
        <v>9</v>
      </c>
      <c r="AX20" s="142"/>
      <c r="AY20" s="142"/>
      <c r="AZ20" s="142"/>
      <c r="BA20" s="103"/>
      <c r="BB20" s="129"/>
      <c r="BC20" s="164"/>
      <c r="BD20" s="164"/>
      <c r="BE20" s="129"/>
      <c r="BF20" s="129"/>
      <c r="BG20" s="129"/>
      <c r="BH20" s="129"/>
      <c r="BI20" s="129"/>
      <c r="BJ20" s="129"/>
      <c r="BK20" s="129"/>
      <c r="BL20" s="129"/>
      <c r="BM20" s="129"/>
      <c r="BN20" s="127"/>
      <c r="BO20" s="127"/>
      <c r="BP20" s="127"/>
      <c r="BQ20" s="129"/>
      <c r="BR20" s="129"/>
      <c r="BS20" s="129"/>
      <c r="BT20" s="129"/>
      <c r="BU20" s="129"/>
      <c r="BV20" s="129"/>
      <c r="BW20" s="129"/>
      <c r="BX20" s="129"/>
      <c r="BY20" s="129"/>
      <c r="CE20" s="197"/>
      <c r="CH20" s="53"/>
    </row>
    <row r="21" spans="1:86" ht="17.25" customHeight="1" thickTop="1" thickBot="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74"/>
      <c r="O21" s="140"/>
      <c r="P21" s="140"/>
      <c r="Q21" s="140"/>
      <c r="R21" s="140"/>
      <c r="S21" s="140"/>
      <c r="T21" s="140"/>
      <c r="U21" s="72"/>
      <c r="V21" s="102"/>
      <c r="W21" s="142"/>
      <c r="X21" s="142"/>
      <c r="Y21" s="142"/>
      <c r="Z21" s="142"/>
      <c r="AA21" s="142"/>
      <c r="AB21" s="142"/>
      <c r="AC21" s="103"/>
      <c r="AD21" s="158"/>
      <c r="AE21" s="158"/>
      <c r="AF21" s="158"/>
      <c r="AG21" s="158"/>
      <c r="AH21" s="158"/>
      <c r="AI21" s="158"/>
      <c r="AJ21" s="158"/>
      <c r="AK21" s="158"/>
      <c r="AL21" s="102"/>
      <c r="AM21" s="142"/>
      <c r="AN21" s="142"/>
      <c r="AO21" s="142"/>
      <c r="AP21" s="142"/>
      <c r="AQ21" s="142"/>
      <c r="AR21" s="142"/>
      <c r="AS21" s="104"/>
      <c r="AT21" s="102"/>
      <c r="AU21" s="142"/>
      <c r="AV21" s="142"/>
      <c r="AW21" s="142"/>
      <c r="AX21" s="142"/>
      <c r="AY21" s="142"/>
      <c r="AZ21" s="142"/>
      <c r="BA21" s="103"/>
      <c r="BB21" s="129"/>
      <c r="BC21" s="164"/>
      <c r="BD21" s="164"/>
      <c r="BE21" s="129"/>
      <c r="BF21" s="129"/>
      <c r="BG21" s="129"/>
      <c r="BH21" s="129"/>
      <c r="BI21" s="129"/>
      <c r="BJ21" s="129"/>
      <c r="BK21" s="129"/>
      <c r="BL21" s="129"/>
      <c r="BM21" s="129"/>
      <c r="BN21" s="127"/>
      <c r="BO21" s="127"/>
      <c r="BP21" s="127"/>
      <c r="BQ21" s="129"/>
      <c r="BR21" s="129"/>
      <c r="BS21" s="129"/>
      <c r="BT21" s="129"/>
      <c r="BU21" s="129"/>
      <c r="BV21" s="129"/>
      <c r="BW21" s="129"/>
      <c r="BX21" s="129"/>
      <c r="BY21" s="129"/>
      <c r="CE21" s="197"/>
    </row>
    <row r="22" spans="1:86" ht="17.25" customHeight="1" thickTop="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2"/>
      <c r="N22" s="2"/>
      <c r="O22" s="141"/>
      <c r="P22" s="141"/>
      <c r="Q22" s="141"/>
      <c r="R22" s="141"/>
      <c r="S22" s="141"/>
      <c r="T22" s="141"/>
      <c r="U22" s="73"/>
      <c r="V22" s="105"/>
      <c r="W22" s="143"/>
      <c r="X22" s="143"/>
      <c r="Y22" s="143"/>
      <c r="Z22" s="143"/>
      <c r="AA22" s="143"/>
      <c r="AB22" s="143"/>
      <c r="AC22" s="106"/>
      <c r="AD22" s="161"/>
      <c r="AE22" s="161"/>
      <c r="AF22" s="161"/>
      <c r="AG22" s="161"/>
      <c r="AH22" s="161"/>
      <c r="AI22" s="161"/>
      <c r="AJ22" s="161"/>
      <c r="AK22" s="161"/>
      <c r="AL22" s="105"/>
      <c r="AM22" s="143"/>
      <c r="AN22" s="143"/>
      <c r="AO22" s="143"/>
      <c r="AP22" s="143"/>
      <c r="AQ22" s="143"/>
      <c r="AR22" s="143"/>
      <c r="AS22" s="107"/>
      <c r="AT22" s="105"/>
      <c r="AU22" s="143"/>
      <c r="AV22" s="143"/>
      <c r="AW22" s="143"/>
      <c r="AX22" s="143"/>
      <c r="AY22" s="143"/>
      <c r="AZ22" s="143"/>
      <c r="BA22" s="106"/>
      <c r="BB22" s="166"/>
      <c r="BC22" s="178"/>
      <c r="BD22" s="178"/>
      <c r="BE22" s="166"/>
      <c r="BF22" s="166"/>
      <c r="BG22" s="166"/>
      <c r="BH22" s="166"/>
      <c r="BI22" s="166"/>
      <c r="BJ22" s="166"/>
      <c r="BK22" s="166"/>
      <c r="BL22" s="166"/>
      <c r="BM22" s="166"/>
      <c r="BN22" s="177"/>
      <c r="BO22" s="177"/>
      <c r="BP22" s="177"/>
      <c r="BQ22" s="166"/>
      <c r="BR22" s="166"/>
      <c r="BS22" s="166"/>
      <c r="BT22" s="166"/>
      <c r="BU22" s="166"/>
      <c r="BV22" s="166"/>
      <c r="BW22" s="166"/>
      <c r="BX22" s="166"/>
      <c r="BY22" s="166"/>
      <c r="CE22" s="197"/>
    </row>
    <row r="23" spans="1:86" ht="17.25" customHeight="1">
      <c r="A23" s="200" t="s">
        <v>96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2"/>
      <c r="N23" s="156" t="str">
        <f>IF(O25="","",IF(O25&lt;S25,"●",IF(O25&gt;S25,"○",IF(O25=S25,"△"))))</f>
        <v/>
      </c>
      <c r="O23" s="156"/>
      <c r="P23" s="156"/>
      <c r="Q23" s="156"/>
      <c r="R23" s="156"/>
      <c r="S23" s="156"/>
      <c r="T23" s="156"/>
      <c r="U23" s="156"/>
      <c r="V23" s="157" t="str">
        <f>IF(W25="","",IF(W25&lt;AA25,"●",IF(W25&gt;AA25,"○",IF(W25=AA25,"△"))))</f>
        <v/>
      </c>
      <c r="W23" s="157"/>
      <c r="X23" s="157"/>
      <c r="Y23" s="157"/>
      <c r="Z23" s="157"/>
      <c r="AA23" s="157"/>
      <c r="AB23" s="157"/>
      <c r="AC23" s="157"/>
      <c r="AD23" s="157" t="str">
        <f>IF(AE25="","",IF(AE25&lt;AI25,"●",IF(AE25&gt;AI25,"○",IF(AE25=AI25,"△"))))</f>
        <v/>
      </c>
      <c r="AE23" s="157"/>
      <c r="AF23" s="157"/>
      <c r="AG23" s="157"/>
      <c r="AH23" s="157"/>
      <c r="AI23" s="157"/>
      <c r="AJ23" s="157"/>
      <c r="AK23" s="157"/>
      <c r="AL23" s="158"/>
      <c r="AM23" s="159"/>
      <c r="AN23" s="159"/>
      <c r="AO23" s="159"/>
      <c r="AP23" s="159"/>
      <c r="AQ23" s="159"/>
      <c r="AR23" s="159"/>
      <c r="AS23" s="160"/>
      <c r="AT23" s="171">
        <v>9</v>
      </c>
      <c r="AU23" s="172"/>
      <c r="AV23" s="172"/>
      <c r="AW23" s="175" t="str">
        <f>IF(AU25="","",IF(AU25&lt;AY25,"●",IF(AU25&gt;AY25,"○",IF(AU25=AY25,"△"))))</f>
        <v/>
      </c>
      <c r="AX23" s="175"/>
      <c r="AY23" s="98"/>
      <c r="AZ23" s="98"/>
      <c r="BA23" s="99"/>
      <c r="BB23" s="165">
        <f>COUNTIF(N23:BA24,"○")*1</f>
        <v>0</v>
      </c>
      <c r="BC23" s="176"/>
      <c r="BD23" s="176"/>
      <c r="BE23" s="165">
        <f>COUNTIF(N23:BA24,"●")*1</f>
        <v>0</v>
      </c>
      <c r="BF23" s="165"/>
      <c r="BG23" s="165"/>
      <c r="BH23" s="165">
        <f>COUNTIF(N23:BA24,"△")*1</f>
        <v>0</v>
      </c>
      <c r="BI23" s="165"/>
      <c r="BJ23" s="165"/>
      <c r="BK23" s="165">
        <f>COUNTIF(N23:BA24,"○")*3+COUNTIF(N23:BA24,"△")*1</f>
        <v>0</v>
      </c>
      <c r="BL23" s="165"/>
      <c r="BM23" s="165"/>
      <c r="BN23" s="167">
        <f>AM25+AU25+AQ10+AQ15+AQ20</f>
        <v>0</v>
      </c>
      <c r="BO23" s="167"/>
      <c r="BP23" s="167"/>
      <c r="BQ23" s="165">
        <f>AM10+AM15+AM20+AQ25+AY25</f>
        <v>0</v>
      </c>
      <c r="BR23" s="165"/>
      <c r="BS23" s="165"/>
      <c r="BT23" s="165">
        <f>BN23-BQ23</f>
        <v>0</v>
      </c>
      <c r="BU23" s="165"/>
      <c r="BV23" s="165"/>
      <c r="BW23" s="165">
        <f>RANK(CE23,CE8:CE32)</f>
        <v>1</v>
      </c>
      <c r="BX23" s="165"/>
      <c r="BY23" s="165"/>
      <c r="CE23" s="197">
        <f>BK23+BT23/100+BN23/1000</f>
        <v>0</v>
      </c>
    </row>
    <row r="24" spans="1:86" ht="17.25" customHeight="1" thickBot="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5"/>
      <c r="N24" s="156"/>
      <c r="O24" s="156"/>
      <c r="P24" s="156"/>
      <c r="Q24" s="156"/>
      <c r="R24" s="156"/>
      <c r="S24" s="156"/>
      <c r="T24" s="156"/>
      <c r="U24" s="156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8"/>
      <c r="AM24" s="159"/>
      <c r="AN24" s="159"/>
      <c r="AO24" s="159"/>
      <c r="AP24" s="159"/>
      <c r="AQ24" s="159"/>
      <c r="AR24" s="159"/>
      <c r="AS24" s="160"/>
      <c r="AT24" s="173"/>
      <c r="AU24" s="174"/>
      <c r="AV24" s="174"/>
      <c r="AW24" s="142"/>
      <c r="AX24" s="142"/>
      <c r="AY24" s="100"/>
      <c r="AZ24" s="100"/>
      <c r="BA24" s="101"/>
      <c r="BB24" s="128"/>
      <c r="BC24" s="138"/>
      <c r="BD24" s="13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6"/>
      <c r="BO24" s="126"/>
      <c r="BP24" s="126"/>
      <c r="BQ24" s="128"/>
      <c r="BR24" s="128"/>
      <c r="BS24" s="128"/>
      <c r="BT24" s="128"/>
      <c r="BU24" s="128"/>
      <c r="BV24" s="128"/>
      <c r="BW24" s="128"/>
      <c r="BX24" s="128"/>
      <c r="BY24" s="128"/>
      <c r="CE24" s="197"/>
    </row>
    <row r="25" spans="1:86" ht="17.25" customHeight="1" thickTop="1" thickBot="1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8"/>
      <c r="N25" s="74"/>
      <c r="O25" s="140" t="str">
        <f>IF(AQ10="","",AQ10)</f>
        <v/>
      </c>
      <c r="P25" s="140"/>
      <c r="Q25" s="140" t="s">
        <v>9</v>
      </c>
      <c r="R25" s="140"/>
      <c r="S25" s="140" t="str">
        <f>IF(AM10="","",AM10)</f>
        <v/>
      </c>
      <c r="T25" s="140"/>
      <c r="U25" s="72"/>
      <c r="V25" s="102"/>
      <c r="W25" s="142" t="str">
        <f>IF(AQ15="","",AQ15)</f>
        <v/>
      </c>
      <c r="X25" s="142"/>
      <c r="Y25" s="142" t="s">
        <v>9</v>
      </c>
      <c r="Z25" s="142"/>
      <c r="AA25" s="142" t="str">
        <f>IF(AM15="","",AM15)</f>
        <v/>
      </c>
      <c r="AB25" s="142"/>
      <c r="AC25" s="103"/>
      <c r="AD25" s="102"/>
      <c r="AE25" s="142" t="str">
        <f>IF(AQ20="","",AQ20)</f>
        <v/>
      </c>
      <c r="AF25" s="142"/>
      <c r="AG25" s="142" t="s">
        <v>9</v>
      </c>
      <c r="AH25" s="142"/>
      <c r="AI25" s="142" t="str">
        <f>IF(AM20="","",AM20)</f>
        <v/>
      </c>
      <c r="AJ25" s="142"/>
      <c r="AK25" s="103"/>
      <c r="AL25" s="158"/>
      <c r="AM25" s="159"/>
      <c r="AN25" s="159"/>
      <c r="AO25" s="159"/>
      <c r="AP25" s="159"/>
      <c r="AQ25" s="159"/>
      <c r="AR25" s="159"/>
      <c r="AS25" s="160"/>
      <c r="AT25" s="102"/>
      <c r="AU25" s="142"/>
      <c r="AV25" s="142"/>
      <c r="AW25" s="142" t="s">
        <v>9</v>
      </c>
      <c r="AX25" s="142"/>
      <c r="AY25" s="142"/>
      <c r="AZ25" s="142"/>
      <c r="BA25" s="103"/>
      <c r="BB25" s="129"/>
      <c r="BC25" s="164"/>
      <c r="BD25" s="164"/>
      <c r="BE25" s="129"/>
      <c r="BF25" s="129"/>
      <c r="BG25" s="129"/>
      <c r="BH25" s="129"/>
      <c r="BI25" s="129"/>
      <c r="BJ25" s="129"/>
      <c r="BK25" s="129"/>
      <c r="BL25" s="129"/>
      <c r="BM25" s="129"/>
      <c r="BN25" s="127"/>
      <c r="BO25" s="127"/>
      <c r="BP25" s="127"/>
      <c r="BQ25" s="129"/>
      <c r="BR25" s="129"/>
      <c r="BS25" s="129"/>
      <c r="BT25" s="129"/>
      <c r="BU25" s="129"/>
      <c r="BV25" s="129"/>
      <c r="BW25" s="129"/>
      <c r="BX25" s="129"/>
      <c r="BY25" s="129"/>
      <c r="CE25" s="197"/>
    </row>
    <row r="26" spans="1:86" ht="17.25" customHeight="1" thickTop="1" thickBot="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8"/>
      <c r="N26" s="74"/>
      <c r="O26" s="140"/>
      <c r="P26" s="140"/>
      <c r="Q26" s="140"/>
      <c r="R26" s="140"/>
      <c r="S26" s="140"/>
      <c r="T26" s="140"/>
      <c r="U26" s="72"/>
      <c r="V26" s="102"/>
      <c r="W26" s="142"/>
      <c r="X26" s="142"/>
      <c r="Y26" s="142"/>
      <c r="Z26" s="142"/>
      <c r="AA26" s="142"/>
      <c r="AB26" s="142"/>
      <c r="AC26" s="103"/>
      <c r="AD26" s="102"/>
      <c r="AE26" s="142"/>
      <c r="AF26" s="142"/>
      <c r="AG26" s="142"/>
      <c r="AH26" s="142"/>
      <c r="AI26" s="142"/>
      <c r="AJ26" s="142"/>
      <c r="AK26" s="103"/>
      <c r="AL26" s="158"/>
      <c r="AM26" s="159"/>
      <c r="AN26" s="159"/>
      <c r="AO26" s="159"/>
      <c r="AP26" s="159"/>
      <c r="AQ26" s="159"/>
      <c r="AR26" s="159"/>
      <c r="AS26" s="160"/>
      <c r="AT26" s="102"/>
      <c r="AU26" s="142"/>
      <c r="AV26" s="142"/>
      <c r="AW26" s="142"/>
      <c r="AX26" s="142"/>
      <c r="AY26" s="142"/>
      <c r="AZ26" s="142"/>
      <c r="BA26" s="103"/>
      <c r="BB26" s="129"/>
      <c r="BC26" s="164"/>
      <c r="BD26" s="164"/>
      <c r="BE26" s="129"/>
      <c r="BF26" s="129"/>
      <c r="BG26" s="129"/>
      <c r="BH26" s="129"/>
      <c r="BI26" s="129"/>
      <c r="BJ26" s="129"/>
      <c r="BK26" s="129"/>
      <c r="BL26" s="129"/>
      <c r="BM26" s="129"/>
      <c r="BN26" s="127"/>
      <c r="BO26" s="127"/>
      <c r="BP26" s="127"/>
      <c r="BQ26" s="129"/>
      <c r="BR26" s="129"/>
      <c r="BS26" s="129"/>
      <c r="BT26" s="129"/>
      <c r="BU26" s="129"/>
      <c r="BV26" s="129"/>
      <c r="BW26" s="129"/>
      <c r="BX26" s="129"/>
      <c r="BY26" s="129"/>
      <c r="CE26" s="197"/>
    </row>
    <row r="27" spans="1:86" ht="17.25" customHeight="1" thickTop="1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8"/>
      <c r="N27" s="2"/>
      <c r="O27" s="141"/>
      <c r="P27" s="141"/>
      <c r="Q27" s="141"/>
      <c r="R27" s="141"/>
      <c r="S27" s="141"/>
      <c r="T27" s="141"/>
      <c r="U27" s="73"/>
      <c r="V27" s="105"/>
      <c r="W27" s="143"/>
      <c r="X27" s="143"/>
      <c r="Y27" s="143"/>
      <c r="Z27" s="143"/>
      <c r="AA27" s="143"/>
      <c r="AB27" s="143"/>
      <c r="AC27" s="106"/>
      <c r="AD27" s="105"/>
      <c r="AE27" s="143"/>
      <c r="AF27" s="143"/>
      <c r="AG27" s="143"/>
      <c r="AH27" s="143"/>
      <c r="AI27" s="143"/>
      <c r="AJ27" s="143"/>
      <c r="AK27" s="106"/>
      <c r="AL27" s="161"/>
      <c r="AM27" s="162"/>
      <c r="AN27" s="162"/>
      <c r="AO27" s="162"/>
      <c r="AP27" s="162"/>
      <c r="AQ27" s="162"/>
      <c r="AR27" s="162"/>
      <c r="AS27" s="163"/>
      <c r="AT27" s="105"/>
      <c r="AU27" s="143"/>
      <c r="AV27" s="143"/>
      <c r="AW27" s="143"/>
      <c r="AX27" s="143"/>
      <c r="AY27" s="143"/>
      <c r="AZ27" s="143"/>
      <c r="BA27" s="106"/>
      <c r="BB27" s="166"/>
      <c r="BC27" s="178"/>
      <c r="BD27" s="178"/>
      <c r="BE27" s="166"/>
      <c r="BF27" s="166"/>
      <c r="BG27" s="166"/>
      <c r="BH27" s="166"/>
      <c r="BI27" s="166"/>
      <c r="BJ27" s="166"/>
      <c r="BK27" s="166"/>
      <c r="BL27" s="166"/>
      <c r="BM27" s="166"/>
      <c r="BN27" s="177"/>
      <c r="BO27" s="177"/>
      <c r="BP27" s="177"/>
      <c r="BQ27" s="166"/>
      <c r="BR27" s="166"/>
      <c r="BS27" s="166"/>
      <c r="BT27" s="166"/>
      <c r="BU27" s="166"/>
      <c r="BV27" s="166"/>
      <c r="BW27" s="166"/>
      <c r="BX27" s="166"/>
      <c r="BY27" s="166"/>
      <c r="CE27" s="197"/>
    </row>
    <row r="28" spans="1:86" ht="17.25" customHeight="1">
      <c r="A28" s="144" t="s">
        <v>97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6"/>
      <c r="N28" s="156" t="str">
        <f>IF(O30="","",IF(O30&lt;S30,"●",IF(O30&gt;S30,"○",IF(O30=S30,"△"))))</f>
        <v/>
      </c>
      <c r="O28" s="156"/>
      <c r="P28" s="156"/>
      <c r="Q28" s="156"/>
      <c r="R28" s="156"/>
      <c r="S28" s="156"/>
      <c r="T28" s="156"/>
      <c r="U28" s="156"/>
      <c r="V28" s="157" t="str">
        <f>IF(W30="","",IF(W30&lt;AA30,"●",IF(W30&gt;AA30,"○",IF(W30=AA30,"△"))))</f>
        <v/>
      </c>
      <c r="W28" s="157"/>
      <c r="X28" s="157"/>
      <c r="Y28" s="157"/>
      <c r="Z28" s="157"/>
      <c r="AA28" s="157"/>
      <c r="AB28" s="157"/>
      <c r="AC28" s="157"/>
      <c r="AD28" s="157" t="str">
        <f>IF(AE30="","",IF(AE30&lt;AI30,"●",IF(AE30&gt;AI30,"○",IF(AE30=AI30,"△"))))</f>
        <v/>
      </c>
      <c r="AE28" s="157"/>
      <c r="AF28" s="157"/>
      <c r="AG28" s="157"/>
      <c r="AH28" s="157"/>
      <c r="AI28" s="157"/>
      <c r="AJ28" s="157"/>
      <c r="AK28" s="157"/>
      <c r="AL28" s="157" t="str">
        <f>IF(AM30="","",IF(AM30&lt;AQ30,"●",IF(AM30&gt;AQ30,"○",IF(AM30=AQ30,"△"))))</f>
        <v/>
      </c>
      <c r="AM28" s="157"/>
      <c r="AN28" s="157"/>
      <c r="AO28" s="157"/>
      <c r="AP28" s="157"/>
      <c r="AQ28" s="157"/>
      <c r="AR28" s="157"/>
      <c r="AS28" s="157"/>
      <c r="AT28" s="158"/>
      <c r="AU28" s="159"/>
      <c r="AV28" s="159"/>
      <c r="AW28" s="159"/>
      <c r="AX28" s="159"/>
      <c r="AY28" s="159"/>
      <c r="AZ28" s="159"/>
      <c r="BA28" s="159"/>
      <c r="BB28" s="165">
        <f>COUNTIF(N28:BA29,"○")*1</f>
        <v>0</v>
      </c>
      <c r="BC28" s="176"/>
      <c r="BD28" s="176"/>
      <c r="BE28" s="165">
        <f>COUNTIF(N28:BA29,"●")*1</f>
        <v>0</v>
      </c>
      <c r="BF28" s="165"/>
      <c r="BG28" s="165"/>
      <c r="BH28" s="165">
        <f>COUNTIF(N28:BA29,"△")*1</f>
        <v>0</v>
      </c>
      <c r="BI28" s="165"/>
      <c r="BJ28" s="165"/>
      <c r="BK28" s="165">
        <f>COUNTIF(N28:BA29,"○")*3+COUNTIF(N28:BA29,"△")*1</f>
        <v>0</v>
      </c>
      <c r="BL28" s="165"/>
      <c r="BM28" s="165"/>
      <c r="BN28" s="167">
        <f>AU30+AY10+AY15+AY20+AY25</f>
        <v>0</v>
      </c>
      <c r="BO28" s="167"/>
      <c r="BP28" s="167"/>
      <c r="BQ28" s="165">
        <f>AY30+AU10+AU15+AU20+AU25</f>
        <v>0</v>
      </c>
      <c r="BR28" s="165"/>
      <c r="BS28" s="165"/>
      <c r="BT28" s="165">
        <f>BN28-BQ28</f>
        <v>0</v>
      </c>
      <c r="BU28" s="165"/>
      <c r="BV28" s="165"/>
      <c r="BW28" s="165">
        <f>RANK(CE28,CE8:CE32)</f>
        <v>1</v>
      </c>
      <c r="BX28" s="165"/>
      <c r="BY28" s="165"/>
      <c r="CE28" s="197">
        <f>BK28+BT28/100+BN28/1000</f>
        <v>0</v>
      </c>
    </row>
    <row r="29" spans="1:86" ht="17.25" customHeight="1" thickBot="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9"/>
      <c r="N29" s="156"/>
      <c r="O29" s="156"/>
      <c r="P29" s="156"/>
      <c r="Q29" s="156"/>
      <c r="R29" s="156"/>
      <c r="S29" s="156"/>
      <c r="T29" s="156"/>
      <c r="U29" s="156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8"/>
      <c r="AU29" s="159"/>
      <c r="AV29" s="159"/>
      <c r="AW29" s="159"/>
      <c r="AX29" s="159"/>
      <c r="AY29" s="159"/>
      <c r="AZ29" s="159"/>
      <c r="BA29" s="159"/>
      <c r="BB29" s="128"/>
      <c r="BC29" s="138"/>
      <c r="BD29" s="13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6"/>
      <c r="BO29" s="126"/>
      <c r="BP29" s="126"/>
      <c r="BQ29" s="128"/>
      <c r="BR29" s="128"/>
      <c r="BS29" s="128"/>
      <c r="BT29" s="128"/>
      <c r="BU29" s="128"/>
      <c r="BV29" s="128"/>
      <c r="BW29" s="128"/>
      <c r="BX29" s="128"/>
      <c r="BY29" s="128"/>
      <c r="CE29" s="197"/>
    </row>
    <row r="30" spans="1:86" ht="17.25" customHeight="1" thickTop="1" thickBot="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2"/>
      <c r="N30" s="74"/>
      <c r="O30" s="140" t="str">
        <f>IF(AY10="","",AY10)</f>
        <v/>
      </c>
      <c r="P30" s="140"/>
      <c r="Q30" s="140" t="s">
        <v>9</v>
      </c>
      <c r="R30" s="140"/>
      <c r="S30" s="140" t="str">
        <f>IF(AU10="","",AU10)</f>
        <v/>
      </c>
      <c r="T30" s="140"/>
      <c r="U30" s="72"/>
      <c r="V30" s="102"/>
      <c r="W30" s="142" t="str">
        <f>IF(AY15="","",AY15)</f>
        <v/>
      </c>
      <c r="X30" s="142"/>
      <c r="Y30" s="142" t="s">
        <v>9</v>
      </c>
      <c r="Z30" s="142"/>
      <c r="AA30" s="142" t="str">
        <f>IF(AU15="","",AU15)</f>
        <v/>
      </c>
      <c r="AB30" s="142"/>
      <c r="AC30" s="103"/>
      <c r="AD30" s="102"/>
      <c r="AE30" s="142" t="str">
        <f>IF(AY20="","",AY20)</f>
        <v/>
      </c>
      <c r="AF30" s="142"/>
      <c r="AG30" s="142" t="s">
        <v>9</v>
      </c>
      <c r="AH30" s="142"/>
      <c r="AI30" s="142" t="str">
        <f>IF(AU20="","",AU20)</f>
        <v/>
      </c>
      <c r="AJ30" s="142"/>
      <c r="AK30" s="103"/>
      <c r="AL30" s="102"/>
      <c r="AM30" s="142" t="str">
        <f>IF(AY25="","",AY25)</f>
        <v/>
      </c>
      <c r="AN30" s="142"/>
      <c r="AO30" s="142" t="s">
        <v>9</v>
      </c>
      <c r="AP30" s="142"/>
      <c r="AQ30" s="142" t="str">
        <f>IF(AU25="","",AU25)</f>
        <v/>
      </c>
      <c r="AR30" s="142"/>
      <c r="AS30" s="103"/>
      <c r="AT30" s="158"/>
      <c r="AU30" s="159"/>
      <c r="AV30" s="159"/>
      <c r="AW30" s="159"/>
      <c r="AX30" s="159"/>
      <c r="AY30" s="159"/>
      <c r="AZ30" s="159"/>
      <c r="BA30" s="159"/>
      <c r="BB30" s="129"/>
      <c r="BC30" s="164"/>
      <c r="BD30" s="164"/>
      <c r="BE30" s="129"/>
      <c r="BF30" s="129"/>
      <c r="BG30" s="129"/>
      <c r="BH30" s="129"/>
      <c r="BI30" s="129"/>
      <c r="BJ30" s="129"/>
      <c r="BK30" s="129"/>
      <c r="BL30" s="129"/>
      <c r="BM30" s="129"/>
      <c r="BN30" s="127"/>
      <c r="BO30" s="127"/>
      <c r="BP30" s="127"/>
      <c r="BQ30" s="129"/>
      <c r="BR30" s="129"/>
      <c r="BS30" s="129"/>
      <c r="BT30" s="129"/>
      <c r="BU30" s="129"/>
      <c r="BV30" s="129"/>
      <c r="BW30" s="129"/>
      <c r="BX30" s="129"/>
      <c r="BY30" s="129"/>
      <c r="CE30" s="197"/>
    </row>
    <row r="31" spans="1:86" ht="17.25" customHeight="1" thickTop="1" thickBo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N31" s="74"/>
      <c r="O31" s="140"/>
      <c r="P31" s="140"/>
      <c r="Q31" s="140"/>
      <c r="R31" s="140"/>
      <c r="S31" s="140"/>
      <c r="T31" s="140"/>
      <c r="U31" s="72"/>
      <c r="V31" s="102"/>
      <c r="W31" s="142"/>
      <c r="X31" s="142"/>
      <c r="Y31" s="142"/>
      <c r="Z31" s="142"/>
      <c r="AA31" s="142"/>
      <c r="AB31" s="142"/>
      <c r="AC31" s="103"/>
      <c r="AD31" s="102"/>
      <c r="AE31" s="142"/>
      <c r="AF31" s="142"/>
      <c r="AG31" s="142"/>
      <c r="AH31" s="142"/>
      <c r="AI31" s="142"/>
      <c r="AJ31" s="142"/>
      <c r="AK31" s="103"/>
      <c r="AL31" s="102"/>
      <c r="AM31" s="142"/>
      <c r="AN31" s="142"/>
      <c r="AO31" s="142"/>
      <c r="AP31" s="142"/>
      <c r="AQ31" s="142"/>
      <c r="AR31" s="142"/>
      <c r="AS31" s="103"/>
      <c r="AT31" s="158"/>
      <c r="AU31" s="159"/>
      <c r="AV31" s="159"/>
      <c r="AW31" s="159"/>
      <c r="AX31" s="159"/>
      <c r="AY31" s="159"/>
      <c r="AZ31" s="159"/>
      <c r="BA31" s="159"/>
      <c r="BB31" s="129"/>
      <c r="BC31" s="164"/>
      <c r="BD31" s="164"/>
      <c r="BE31" s="129"/>
      <c r="BF31" s="129"/>
      <c r="BG31" s="129"/>
      <c r="BH31" s="129"/>
      <c r="BI31" s="129"/>
      <c r="BJ31" s="129"/>
      <c r="BK31" s="129"/>
      <c r="BL31" s="129"/>
      <c r="BM31" s="129"/>
      <c r="BN31" s="127"/>
      <c r="BO31" s="127"/>
      <c r="BP31" s="127"/>
      <c r="BQ31" s="129"/>
      <c r="BR31" s="129"/>
      <c r="BS31" s="129"/>
      <c r="BT31" s="129"/>
      <c r="BU31" s="129"/>
      <c r="BV31" s="129"/>
      <c r="BW31" s="129"/>
      <c r="BX31" s="129"/>
      <c r="BY31" s="129"/>
      <c r="CE31" s="197"/>
    </row>
    <row r="32" spans="1:86" ht="17.25" customHeight="1" thickTop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2"/>
      <c r="O32" s="141"/>
      <c r="P32" s="141"/>
      <c r="Q32" s="141"/>
      <c r="R32" s="141"/>
      <c r="S32" s="141"/>
      <c r="T32" s="141"/>
      <c r="U32" s="73"/>
      <c r="V32" s="105"/>
      <c r="W32" s="143"/>
      <c r="X32" s="143"/>
      <c r="Y32" s="143"/>
      <c r="Z32" s="143"/>
      <c r="AA32" s="143"/>
      <c r="AB32" s="143"/>
      <c r="AC32" s="106"/>
      <c r="AD32" s="105"/>
      <c r="AE32" s="143"/>
      <c r="AF32" s="143"/>
      <c r="AG32" s="143"/>
      <c r="AH32" s="143"/>
      <c r="AI32" s="143"/>
      <c r="AJ32" s="143"/>
      <c r="AK32" s="106"/>
      <c r="AL32" s="105"/>
      <c r="AM32" s="143"/>
      <c r="AN32" s="143"/>
      <c r="AO32" s="143"/>
      <c r="AP32" s="143"/>
      <c r="AQ32" s="143"/>
      <c r="AR32" s="143"/>
      <c r="AS32" s="106"/>
      <c r="AT32" s="161"/>
      <c r="AU32" s="162"/>
      <c r="AV32" s="162"/>
      <c r="AW32" s="162"/>
      <c r="AX32" s="162"/>
      <c r="AY32" s="162"/>
      <c r="AZ32" s="162"/>
      <c r="BA32" s="162"/>
      <c r="BB32" s="129"/>
      <c r="BC32" s="164"/>
      <c r="BD32" s="164"/>
      <c r="BE32" s="129"/>
      <c r="BF32" s="129"/>
      <c r="BG32" s="129"/>
      <c r="BH32" s="129"/>
      <c r="BI32" s="129"/>
      <c r="BJ32" s="129"/>
      <c r="BK32" s="129"/>
      <c r="BL32" s="129"/>
      <c r="BM32" s="129"/>
      <c r="BN32" s="127"/>
      <c r="BO32" s="127"/>
      <c r="BP32" s="127"/>
      <c r="BQ32" s="129"/>
      <c r="BR32" s="129"/>
      <c r="BS32" s="129"/>
      <c r="BT32" s="129"/>
      <c r="BU32" s="129"/>
      <c r="BV32" s="129"/>
      <c r="BW32" s="129"/>
      <c r="BX32" s="129"/>
      <c r="BY32" s="129"/>
      <c r="CE32" s="197"/>
    </row>
    <row r="33" spans="1:83" ht="17.2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2"/>
      <c r="O33" s="72"/>
      <c r="P33" s="72"/>
      <c r="Q33" s="72"/>
      <c r="R33" s="72"/>
      <c r="S33" s="72"/>
      <c r="T33" s="72"/>
      <c r="U33" s="72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3"/>
      <c r="BO33" s="103"/>
      <c r="BP33" s="103"/>
      <c r="BQ33" s="108"/>
      <c r="BR33" s="108"/>
      <c r="BS33" s="108"/>
      <c r="BT33" s="108"/>
      <c r="BU33" s="108"/>
      <c r="BV33" s="108"/>
      <c r="BW33" s="108"/>
      <c r="BX33" s="108"/>
      <c r="BY33" s="108"/>
      <c r="CE33" s="76"/>
    </row>
    <row r="34" spans="1:83" ht="18.75"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</row>
    <row r="35" spans="1:83" ht="28.15" customHeight="1">
      <c r="A35" s="188" t="s">
        <v>63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90" t="str">
        <f>A36</f>
        <v>ＦＣ木戸</v>
      </c>
      <c r="O35" s="191"/>
      <c r="P35" s="191"/>
      <c r="Q35" s="191"/>
      <c r="R35" s="191"/>
      <c r="S35" s="191"/>
      <c r="T35" s="191"/>
      <c r="U35" s="191"/>
      <c r="V35" s="179" t="str">
        <f>A41</f>
        <v>帯広火消蹴球部</v>
      </c>
      <c r="W35" s="180"/>
      <c r="X35" s="180"/>
      <c r="Y35" s="180"/>
      <c r="Z35" s="180"/>
      <c r="AA35" s="180"/>
      <c r="AB35" s="180"/>
      <c r="AC35" s="180"/>
      <c r="AD35" s="179" t="str">
        <f>A46</f>
        <v>L.g.sparrows</v>
      </c>
      <c r="AE35" s="180"/>
      <c r="AF35" s="180"/>
      <c r="AG35" s="180"/>
      <c r="AH35" s="180"/>
      <c r="AI35" s="180"/>
      <c r="AJ35" s="180"/>
      <c r="AK35" s="180"/>
      <c r="AL35" s="179" t="str">
        <f>A51</f>
        <v>新緑ＦＣ</v>
      </c>
      <c r="AM35" s="180"/>
      <c r="AN35" s="180"/>
      <c r="AO35" s="180"/>
      <c r="AP35" s="180"/>
      <c r="AQ35" s="180"/>
      <c r="AR35" s="180"/>
      <c r="AS35" s="181"/>
      <c r="AT35" s="180" t="s">
        <v>1</v>
      </c>
      <c r="AU35" s="180"/>
      <c r="AV35" s="181"/>
      <c r="AW35" s="179" t="s">
        <v>2</v>
      </c>
      <c r="AX35" s="180"/>
      <c r="AY35" s="181"/>
      <c r="AZ35" s="179" t="s">
        <v>3</v>
      </c>
      <c r="BA35" s="180"/>
      <c r="BB35" s="181"/>
      <c r="BC35" s="179" t="s">
        <v>4</v>
      </c>
      <c r="BD35" s="180"/>
      <c r="BE35" s="181"/>
      <c r="BF35" s="179" t="s">
        <v>5</v>
      </c>
      <c r="BG35" s="180"/>
      <c r="BH35" s="181"/>
      <c r="BI35" s="182" t="s">
        <v>6</v>
      </c>
      <c r="BJ35" s="183"/>
      <c r="BK35" s="184"/>
      <c r="BL35" s="182" t="s">
        <v>65</v>
      </c>
      <c r="BM35" s="183"/>
      <c r="BN35" s="184"/>
      <c r="BO35" s="182" t="s">
        <v>64</v>
      </c>
      <c r="BP35" s="183"/>
      <c r="BQ35" s="184"/>
      <c r="BR35" s="110"/>
      <c r="BS35" s="109"/>
      <c r="BT35" s="109"/>
      <c r="BU35" s="109"/>
      <c r="BV35" s="109"/>
      <c r="BW35" s="109"/>
      <c r="BX35" s="109"/>
      <c r="BY35" s="109"/>
    </row>
    <row r="36" spans="1:83" ht="15" customHeight="1">
      <c r="A36" s="144" t="s">
        <v>98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  <c r="N36" s="185"/>
      <c r="O36" s="185"/>
      <c r="P36" s="185"/>
      <c r="Q36" s="185"/>
      <c r="R36" s="185"/>
      <c r="S36" s="185"/>
      <c r="T36" s="185"/>
      <c r="U36" s="185"/>
      <c r="V36" s="171">
        <v>3</v>
      </c>
      <c r="W36" s="172"/>
      <c r="X36" s="172"/>
      <c r="Y36" s="175" t="str">
        <f>IF(W38="","",IF(W38&lt;AA38,"●",IF(W38&gt;AA38,"○",IF(W38=AA38,"△"))))</f>
        <v/>
      </c>
      <c r="Z36" s="175"/>
      <c r="AA36" s="98"/>
      <c r="AB36" s="98"/>
      <c r="AC36" s="99"/>
      <c r="AD36" s="171">
        <v>7</v>
      </c>
      <c r="AE36" s="172"/>
      <c r="AF36" s="172"/>
      <c r="AG36" s="175" t="str">
        <f>IF(AE38="","",IF(AE38&lt;AI38,"●",IF(AE38&gt;AI38,"○",IF(AE38=AI38,"△"))))</f>
        <v/>
      </c>
      <c r="AH36" s="175"/>
      <c r="AI36" s="98"/>
      <c r="AJ36" s="98"/>
      <c r="AK36" s="99"/>
      <c r="AL36" s="171">
        <v>14</v>
      </c>
      <c r="AM36" s="172"/>
      <c r="AN36" s="172"/>
      <c r="AO36" s="175" t="str">
        <f>IF(AM38="","",IF(AM38&lt;AQ38,"●",IF(AM38&gt;AQ38,"○",IF(AM38=AQ38,"△"))))</f>
        <v/>
      </c>
      <c r="AP36" s="175"/>
      <c r="AQ36" s="98"/>
      <c r="AR36" s="98"/>
      <c r="AS36" s="99"/>
      <c r="AT36" s="176">
        <f>COUNTIF(N36:AS37,"○")*1</f>
        <v>0</v>
      </c>
      <c r="AU36" s="176"/>
      <c r="AV36" s="176"/>
      <c r="AW36" s="165">
        <f>COUNTIF(N36:AS37,"●")*1</f>
        <v>0</v>
      </c>
      <c r="AX36" s="165"/>
      <c r="AY36" s="165"/>
      <c r="AZ36" s="165">
        <f>COUNTIF(N36:AS37,"△")*1</f>
        <v>0</v>
      </c>
      <c r="BA36" s="165"/>
      <c r="BB36" s="165"/>
      <c r="BC36" s="165">
        <f>COUNTIF(N36:AS37,"○")*3+COUNTIF(N36:AS37,"△")*1</f>
        <v>0</v>
      </c>
      <c r="BD36" s="165"/>
      <c r="BE36" s="165"/>
      <c r="BF36" s="167">
        <f>O38+W38+AE38+AM38</f>
        <v>0</v>
      </c>
      <c r="BG36" s="167"/>
      <c r="BH36" s="167"/>
      <c r="BI36" s="165">
        <f>S38+AA38+AI38+AQ38</f>
        <v>0</v>
      </c>
      <c r="BJ36" s="165"/>
      <c r="BK36" s="165"/>
      <c r="BL36" s="165">
        <f>BF36-BI36</f>
        <v>0</v>
      </c>
      <c r="BM36" s="165"/>
      <c r="BN36" s="165"/>
      <c r="BO36" s="130">
        <f>RANK(BR36,BR36:BR55)</f>
        <v>1</v>
      </c>
      <c r="BP36" s="131"/>
      <c r="BQ36" s="132"/>
      <c r="BR36" s="139">
        <f>BC36+BL36/100+BF36/1000</f>
        <v>0</v>
      </c>
      <c r="BS36" s="109"/>
      <c r="BT36" s="109"/>
      <c r="BU36" s="109"/>
      <c r="BV36" s="109"/>
      <c r="BW36" s="109"/>
      <c r="BX36" s="109"/>
      <c r="BY36" s="109"/>
    </row>
    <row r="37" spans="1:83" ht="1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  <c r="N37" s="186"/>
      <c r="O37" s="186"/>
      <c r="P37" s="186"/>
      <c r="Q37" s="186"/>
      <c r="R37" s="186"/>
      <c r="S37" s="186"/>
      <c r="T37" s="186"/>
      <c r="U37" s="186"/>
      <c r="V37" s="173"/>
      <c r="W37" s="174"/>
      <c r="X37" s="174"/>
      <c r="Y37" s="142"/>
      <c r="Z37" s="142"/>
      <c r="AA37" s="100"/>
      <c r="AB37" s="100"/>
      <c r="AC37" s="101"/>
      <c r="AD37" s="173"/>
      <c r="AE37" s="174"/>
      <c r="AF37" s="174"/>
      <c r="AG37" s="142"/>
      <c r="AH37" s="142"/>
      <c r="AI37" s="100"/>
      <c r="AJ37" s="100"/>
      <c r="AK37" s="101"/>
      <c r="AL37" s="173"/>
      <c r="AM37" s="174"/>
      <c r="AN37" s="174"/>
      <c r="AO37" s="142"/>
      <c r="AP37" s="142"/>
      <c r="AQ37" s="100"/>
      <c r="AR37" s="100"/>
      <c r="AS37" s="101"/>
      <c r="AT37" s="138"/>
      <c r="AU37" s="138"/>
      <c r="AV37" s="13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6"/>
      <c r="BG37" s="126"/>
      <c r="BH37" s="126"/>
      <c r="BI37" s="128"/>
      <c r="BJ37" s="128"/>
      <c r="BK37" s="128"/>
      <c r="BL37" s="128"/>
      <c r="BM37" s="128"/>
      <c r="BN37" s="128"/>
      <c r="BO37" s="133"/>
      <c r="BP37" s="134"/>
      <c r="BQ37" s="135"/>
      <c r="BR37" s="139"/>
      <c r="BS37" s="109"/>
      <c r="BT37" s="109"/>
      <c r="BU37" s="109"/>
      <c r="BV37" s="109"/>
      <c r="BW37" s="109"/>
      <c r="BX37" s="109"/>
      <c r="BY37" s="109"/>
    </row>
    <row r="38" spans="1:83" ht="15" customHeight="1" thickTop="1" thickBot="1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2"/>
      <c r="N38" s="187"/>
      <c r="O38" s="187"/>
      <c r="P38" s="187"/>
      <c r="Q38" s="187"/>
      <c r="R38" s="187"/>
      <c r="S38" s="187"/>
      <c r="T38" s="187"/>
      <c r="U38" s="187"/>
      <c r="V38" s="102"/>
      <c r="W38" s="142"/>
      <c r="X38" s="142"/>
      <c r="Y38" s="142" t="s">
        <v>9</v>
      </c>
      <c r="Z38" s="142"/>
      <c r="AA38" s="142"/>
      <c r="AB38" s="142"/>
      <c r="AC38" s="103"/>
      <c r="AD38" s="102"/>
      <c r="AE38" s="142"/>
      <c r="AF38" s="142"/>
      <c r="AG38" s="142" t="s">
        <v>9</v>
      </c>
      <c r="AH38" s="142"/>
      <c r="AI38" s="142"/>
      <c r="AJ38" s="142"/>
      <c r="AK38" s="103"/>
      <c r="AL38" s="102"/>
      <c r="AM38" s="142"/>
      <c r="AN38" s="142"/>
      <c r="AO38" s="142" t="s">
        <v>9</v>
      </c>
      <c r="AP38" s="142"/>
      <c r="AQ38" s="142"/>
      <c r="AR38" s="142"/>
      <c r="AS38" s="104"/>
      <c r="AT38" s="164"/>
      <c r="AU38" s="164"/>
      <c r="AV38" s="164"/>
      <c r="AW38" s="129"/>
      <c r="AX38" s="129"/>
      <c r="AY38" s="129"/>
      <c r="AZ38" s="129"/>
      <c r="BA38" s="129"/>
      <c r="BB38" s="129"/>
      <c r="BC38" s="129"/>
      <c r="BD38" s="129"/>
      <c r="BE38" s="129"/>
      <c r="BF38" s="127"/>
      <c r="BG38" s="127"/>
      <c r="BH38" s="127"/>
      <c r="BI38" s="129"/>
      <c r="BJ38" s="129"/>
      <c r="BK38" s="129"/>
      <c r="BL38" s="129"/>
      <c r="BM38" s="129"/>
      <c r="BN38" s="129"/>
      <c r="BO38" s="133"/>
      <c r="BP38" s="134"/>
      <c r="BQ38" s="135"/>
      <c r="BR38" s="139"/>
      <c r="BS38" s="109"/>
      <c r="BT38" s="109"/>
      <c r="BU38" s="109"/>
      <c r="BV38" s="109"/>
      <c r="BW38" s="109"/>
      <c r="BX38" s="109"/>
      <c r="BY38" s="109"/>
    </row>
    <row r="39" spans="1:83" ht="15" customHeight="1" thickTop="1" thickBot="1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2"/>
      <c r="N39" s="187"/>
      <c r="O39" s="187"/>
      <c r="P39" s="187"/>
      <c r="Q39" s="187"/>
      <c r="R39" s="187"/>
      <c r="S39" s="187"/>
      <c r="T39" s="187"/>
      <c r="U39" s="187"/>
      <c r="V39" s="102"/>
      <c r="W39" s="142"/>
      <c r="X39" s="142"/>
      <c r="Y39" s="142"/>
      <c r="Z39" s="142"/>
      <c r="AA39" s="142"/>
      <c r="AB39" s="142"/>
      <c r="AC39" s="103"/>
      <c r="AD39" s="102"/>
      <c r="AE39" s="142"/>
      <c r="AF39" s="142"/>
      <c r="AG39" s="142"/>
      <c r="AH39" s="142"/>
      <c r="AI39" s="142"/>
      <c r="AJ39" s="142"/>
      <c r="AK39" s="103"/>
      <c r="AL39" s="102"/>
      <c r="AM39" s="142"/>
      <c r="AN39" s="142"/>
      <c r="AO39" s="142"/>
      <c r="AP39" s="142"/>
      <c r="AQ39" s="142"/>
      <c r="AR39" s="142"/>
      <c r="AS39" s="104"/>
      <c r="AT39" s="164"/>
      <c r="AU39" s="164"/>
      <c r="AV39" s="164"/>
      <c r="AW39" s="129"/>
      <c r="AX39" s="129"/>
      <c r="AY39" s="129"/>
      <c r="AZ39" s="129"/>
      <c r="BA39" s="129"/>
      <c r="BB39" s="129"/>
      <c r="BC39" s="129"/>
      <c r="BD39" s="129"/>
      <c r="BE39" s="129"/>
      <c r="BF39" s="127"/>
      <c r="BG39" s="127"/>
      <c r="BH39" s="127"/>
      <c r="BI39" s="129"/>
      <c r="BJ39" s="129"/>
      <c r="BK39" s="129"/>
      <c r="BL39" s="129"/>
      <c r="BM39" s="129"/>
      <c r="BN39" s="129"/>
      <c r="BO39" s="133"/>
      <c r="BP39" s="134"/>
      <c r="BQ39" s="135"/>
      <c r="BR39" s="139"/>
      <c r="BS39" s="109"/>
      <c r="BT39" s="109"/>
      <c r="BU39" s="109"/>
      <c r="BV39" s="109"/>
      <c r="BW39" s="109"/>
      <c r="BX39" s="109"/>
      <c r="BY39" s="109"/>
    </row>
    <row r="40" spans="1:83" ht="15" customHeight="1" thickTop="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2"/>
      <c r="N40" s="187"/>
      <c r="O40" s="187"/>
      <c r="P40" s="187"/>
      <c r="Q40" s="187"/>
      <c r="R40" s="187"/>
      <c r="S40" s="187"/>
      <c r="T40" s="187"/>
      <c r="U40" s="187"/>
      <c r="V40" s="102"/>
      <c r="W40" s="142"/>
      <c r="X40" s="142"/>
      <c r="Y40" s="142"/>
      <c r="Z40" s="142"/>
      <c r="AA40" s="142"/>
      <c r="AB40" s="142"/>
      <c r="AC40" s="103"/>
      <c r="AD40" s="102"/>
      <c r="AE40" s="142"/>
      <c r="AF40" s="142"/>
      <c r="AG40" s="142"/>
      <c r="AH40" s="142"/>
      <c r="AI40" s="142"/>
      <c r="AJ40" s="142"/>
      <c r="AK40" s="103"/>
      <c r="AL40" s="102"/>
      <c r="AM40" s="142"/>
      <c r="AN40" s="142"/>
      <c r="AO40" s="142"/>
      <c r="AP40" s="142"/>
      <c r="AQ40" s="142"/>
      <c r="AR40" s="142"/>
      <c r="AS40" s="104"/>
      <c r="AT40" s="178"/>
      <c r="AU40" s="178"/>
      <c r="AV40" s="178"/>
      <c r="AW40" s="166"/>
      <c r="AX40" s="166"/>
      <c r="AY40" s="166"/>
      <c r="AZ40" s="166"/>
      <c r="BA40" s="166"/>
      <c r="BB40" s="166"/>
      <c r="BC40" s="166"/>
      <c r="BD40" s="166"/>
      <c r="BE40" s="166"/>
      <c r="BF40" s="177"/>
      <c r="BG40" s="177"/>
      <c r="BH40" s="177"/>
      <c r="BI40" s="166"/>
      <c r="BJ40" s="166"/>
      <c r="BK40" s="166"/>
      <c r="BL40" s="166"/>
      <c r="BM40" s="166"/>
      <c r="BN40" s="166"/>
      <c r="BO40" s="136"/>
      <c r="BP40" s="137"/>
      <c r="BQ40" s="138"/>
      <c r="BR40" s="139"/>
      <c r="BS40" s="109"/>
      <c r="BT40" s="109"/>
      <c r="BU40" s="109"/>
      <c r="BV40" s="109"/>
      <c r="BW40" s="109"/>
      <c r="BX40" s="109"/>
      <c r="BY40" s="109"/>
    </row>
    <row r="41" spans="1:83" ht="15" customHeight="1">
      <c r="A41" s="144" t="s">
        <v>100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6"/>
      <c r="N41" s="168" t="str">
        <f>IF(O43="","",IF(O43&lt;S43,"●",IF(O43&gt;S43,"○",IF(O43=S43,"△"))))</f>
        <v/>
      </c>
      <c r="O41" s="168"/>
      <c r="P41" s="168"/>
      <c r="Q41" s="168"/>
      <c r="R41" s="168"/>
      <c r="S41" s="168"/>
      <c r="T41" s="168"/>
      <c r="U41" s="168"/>
      <c r="V41" s="170"/>
      <c r="W41" s="170"/>
      <c r="X41" s="170"/>
      <c r="Y41" s="170"/>
      <c r="Z41" s="170"/>
      <c r="AA41" s="170"/>
      <c r="AB41" s="170"/>
      <c r="AC41" s="170"/>
      <c r="AD41" s="171">
        <v>11</v>
      </c>
      <c r="AE41" s="172"/>
      <c r="AF41" s="172"/>
      <c r="AG41" s="175" t="str">
        <f>IF(AE43="","",IF(AE43&lt;AI43,"●",IF(AE43&gt;AI43,"○",IF(AE43=AI43,"△"))))</f>
        <v/>
      </c>
      <c r="AH41" s="175"/>
      <c r="AI41" s="98"/>
      <c r="AJ41" s="98"/>
      <c r="AK41" s="99"/>
      <c r="AL41" s="171">
        <v>8</v>
      </c>
      <c r="AM41" s="172"/>
      <c r="AN41" s="172"/>
      <c r="AO41" s="175" t="str">
        <f>IF(AM43="","",IF(AM43&lt;AQ43,"●",IF(AM43&gt;AQ43,"○",IF(AM43=AQ43,"△"))))</f>
        <v/>
      </c>
      <c r="AP41" s="175"/>
      <c r="AQ41" s="98"/>
      <c r="AR41" s="98"/>
      <c r="AS41" s="99"/>
      <c r="AT41" s="176">
        <f>COUNTIF(N41:AS42,"○")*1</f>
        <v>0</v>
      </c>
      <c r="AU41" s="176"/>
      <c r="AV41" s="176"/>
      <c r="AW41" s="165">
        <f>COUNTIF(N41:AS42,"●")*1</f>
        <v>0</v>
      </c>
      <c r="AX41" s="165"/>
      <c r="AY41" s="165"/>
      <c r="AZ41" s="165">
        <f>COUNTIF(N41:AS42,"△")*1</f>
        <v>0</v>
      </c>
      <c r="BA41" s="165"/>
      <c r="BB41" s="165"/>
      <c r="BC41" s="165">
        <f>COUNTIF(N41:AS42,"○")*3+COUNTIF(N41:AS42,"△")*1</f>
        <v>0</v>
      </c>
      <c r="BD41" s="165"/>
      <c r="BE41" s="165"/>
      <c r="BF41" s="167">
        <f>AA38+AE43+AM43+V41</f>
        <v>0</v>
      </c>
      <c r="BG41" s="167"/>
      <c r="BH41" s="167"/>
      <c r="BI41" s="165">
        <f>AA43+AI43+AQ43+W38</f>
        <v>0</v>
      </c>
      <c r="BJ41" s="165"/>
      <c r="BK41" s="165"/>
      <c r="BL41" s="165">
        <f>BF41-BI41</f>
        <v>0</v>
      </c>
      <c r="BM41" s="165"/>
      <c r="BN41" s="165"/>
      <c r="BO41" s="133">
        <f>RANK(BR41,BR36:BR55)</f>
        <v>1</v>
      </c>
      <c r="BP41" s="134"/>
      <c r="BQ41" s="135"/>
      <c r="BR41" s="139">
        <f>BC41+BL41/100+BF41/1000</f>
        <v>0</v>
      </c>
      <c r="BS41" s="109"/>
      <c r="BT41" s="109"/>
      <c r="BU41" s="109"/>
      <c r="BV41" s="109"/>
      <c r="BW41" s="109"/>
      <c r="BX41" s="109"/>
      <c r="BY41" s="109"/>
    </row>
    <row r="42" spans="1:83" ht="15" customHeight="1" thickBot="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9"/>
      <c r="N42" s="168"/>
      <c r="O42" s="168"/>
      <c r="P42" s="168"/>
      <c r="Q42" s="168"/>
      <c r="R42" s="168"/>
      <c r="S42" s="168"/>
      <c r="T42" s="168"/>
      <c r="U42" s="168"/>
      <c r="V42" s="158"/>
      <c r="W42" s="158"/>
      <c r="X42" s="158"/>
      <c r="Y42" s="158"/>
      <c r="Z42" s="158"/>
      <c r="AA42" s="158"/>
      <c r="AB42" s="158"/>
      <c r="AC42" s="158"/>
      <c r="AD42" s="173"/>
      <c r="AE42" s="174"/>
      <c r="AF42" s="174"/>
      <c r="AG42" s="142"/>
      <c r="AH42" s="142"/>
      <c r="AI42" s="100"/>
      <c r="AJ42" s="100"/>
      <c r="AK42" s="101"/>
      <c r="AL42" s="173"/>
      <c r="AM42" s="174"/>
      <c r="AN42" s="174"/>
      <c r="AO42" s="142"/>
      <c r="AP42" s="142"/>
      <c r="AQ42" s="100"/>
      <c r="AR42" s="100"/>
      <c r="AS42" s="101"/>
      <c r="AT42" s="138"/>
      <c r="AU42" s="138"/>
      <c r="AV42" s="13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6"/>
      <c r="BG42" s="126"/>
      <c r="BH42" s="126"/>
      <c r="BI42" s="128"/>
      <c r="BJ42" s="128"/>
      <c r="BK42" s="128"/>
      <c r="BL42" s="128"/>
      <c r="BM42" s="128"/>
      <c r="BN42" s="128"/>
      <c r="BO42" s="133"/>
      <c r="BP42" s="134"/>
      <c r="BQ42" s="135"/>
      <c r="BR42" s="139"/>
      <c r="BS42" s="109"/>
      <c r="BT42" s="109"/>
      <c r="BU42" s="109"/>
      <c r="BV42" s="109"/>
      <c r="BW42" s="109"/>
      <c r="BX42" s="109"/>
      <c r="BY42" s="109"/>
    </row>
    <row r="43" spans="1:83" ht="15" customHeight="1" thickTop="1" thickBot="1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2"/>
      <c r="N43" s="96"/>
      <c r="O43" s="140" t="str">
        <f>IF(AA38="","",AA38)</f>
        <v/>
      </c>
      <c r="P43" s="140"/>
      <c r="Q43" s="140" t="s">
        <v>9</v>
      </c>
      <c r="R43" s="140"/>
      <c r="S43" s="140" t="str">
        <f>IF(W38="","",W38)</f>
        <v/>
      </c>
      <c r="T43" s="140"/>
      <c r="U43" s="94"/>
      <c r="V43" s="158"/>
      <c r="W43" s="158"/>
      <c r="X43" s="158"/>
      <c r="Y43" s="158"/>
      <c r="Z43" s="158"/>
      <c r="AA43" s="158"/>
      <c r="AB43" s="158"/>
      <c r="AC43" s="158"/>
      <c r="AD43" s="102"/>
      <c r="AE43" s="142"/>
      <c r="AF43" s="142"/>
      <c r="AG43" s="142" t="s">
        <v>9</v>
      </c>
      <c r="AH43" s="142"/>
      <c r="AI43" s="142"/>
      <c r="AJ43" s="142"/>
      <c r="AK43" s="103"/>
      <c r="AL43" s="102"/>
      <c r="AM43" s="142"/>
      <c r="AN43" s="142"/>
      <c r="AO43" s="142" t="s">
        <v>9</v>
      </c>
      <c r="AP43" s="142"/>
      <c r="AQ43" s="142"/>
      <c r="AR43" s="142"/>
      <c r="AS43" s="104"/>
      <c r="AT43" s="164"/>
      <c r="AU43" s="164"/>
      <c r="AV43" s="164"/>
      <c r="AW43" s="129"/>
      <c r="AX43" s="129"/>
      <c r="AY43" s="129"/>
      <c r="AZ43" s="129"/>
      <c r="BA43" s="129"/>
      <c r="BB43" s="129"/>
      <c r="BC43" s="129"/>
      <c r="BD43" s="129"/>
      <c r="BE43" s="129"/>
      <c r="BF43" s="127"/>
      <c r="BG43" s="127"/>
      <c r="BH43" s="127"/>
      <c r="BI43" s="129"/>
      <c r="BJ43" s="129"/>
      <c r="BK43" s="129"/>
      <c r="BL43" s="129"/>
      <c r="BM43" s="129"/>
      <c r="BN43" s="129"/>
      <c r="BO43" s="133"/>
      <c r="BP43" s="134"/>
      <c r="BQ43" s="135"/>
      <c r="BR43" s="139"/>
      <c r="BS43" s="109"/>
      <c r="BT43" s="109"/>
      <c r="BU43" s="109"/>
      <c r="BV43" s="109"/>
      <c r="BW43" s="109"/>
      <c r="BX43" s="109"/>
      <c r="BY43" s="109"/>
    </row>
    <row r="44" spans="1:83" ht="15" customHeight="1" thickTop="1" thickBot="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96"/>
      <c r="O44" s="140"/>
      <c r="P44" s="140"/>
      <c r="Q44" s="140"/>
      <c r="R44" s="140"/>
      <c r="S44" s="140"/>
      <c r="T44" s="140"/>
      <c r="U44" s="94"/>
      <c r="V44" s="158"/>
      <c r="W44" s="158"/>
      <c r="X44" s="158"/>
      <c r="Y44" s="158"/>
      <c r="Z44" s="158"/>
      <c r="AA44" s="158"/>
      <c r="AB44" s="158"/>
      <c r="AC44" s="158"/>
      <c r="AD44" s="102"/>
      <c r="AE44" s="142"/>
      <c r="AF44" s="142"/>
      <c r="AG44" s="142"/>
      <c r="AH44" s="142"/>
      <c r="AI44" s="142"/>
      <c r="AJ44" s="142"/>
      <c r="AK44" s="103"/>
      <c r="AL44" s="102"/>
      <c r="AM44" s="142"/>
      <c r="AN44" s="142"/>
      <c r="AO44" s="142"/>
      <c r="AP44" s="142"/>
      <c r="AQ44" s="142"/>
      <c r="AR44" s="142"/>
      <c r="AS44" s="104"/>
      <c r="AT44" s="164"/>
      <c r="AU44" s="164"/>
      <c r="AV44" s="164"/>
      <c r="AW44" s="129"/>
      <c r="AX44" s="129"/>
      <c r="AY44" s="129"/>
      <c r="AZ44" s="129"/>
      <c r="BA44" s="129"/>
      <c r="BB44" s="129"/>
      <c r="BC44" s="129"/>
      <c r="BD44" s="129"/>
      <c r="BE44" s="129"/>
      <c r="BF44" s="127"/>
      <c r="BG44" s="127"/>
      <c r="BH44" s="127"/>
      <c r="BI44" s="129"/>
      <c r="BJ44" s="129"/>
      <c r="BK44" s="129"/>
      <c r="BL44" s="129"/>
      <c r="BM44" s="129"/>
      <c r="BN44" s="129"/>
      <c r="BO44" s="133"/>
      <c r="BP44" s="134"/>
      <c r="BQ44" s="135"/>
      <c r="BR44" s="139"/>
      <c r="BS44" s="109"/>
      <c r="BT44" s="109"/>
      <c r="BU44" s="109"/>
      <c r="BV44" s="109"/>
      <c r="BW44" s="109"/>
      <c r="BX44" s="109"/>
      <c r="BY44" s="109"/>
    </row>
    <row r="45" spans="1:83" ht="15" customHeight="1" thickTop="1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96"/>
      <c r="O45" s="140"/>
      <c r="P45" s="140"/>
      <c r="Q45" s="140"/>
      <c r="R45" s="140"/>
      <c r="S45" s="140"/>
      <c r="T45" s="140"/>
      <c r="U45" s="94"/>
      <c r="V45" s="158"/>
      <c r="W45" s="158"/>
      <c r="X45" s="158"/>
      <c r="Y45" s="158"/>
      <c r="Z45" s="158"/>
      <c r="AA45" s="158"/>
      <c r="AB45" s="158"/>
      <c r="AC45" s="158"/>
      <c r="AD45" s="102"/>
      <c r="AE45" s="142"/>
      <c r="AF45" s="142"/>
      <c r="AG45" s="142"/>
      <c r="AH45" s="142"/>
      <c r="AI45" s="142"/>
      <c r="AJ45" s="142"/>
      <c r="AK45" s="103"/>
      <c r="AL45" s="102"/>
      <c r="AM45" s="142"/>
      <c r="AN45" s="142"/>
      <c r="AO45" s="142"/>
      <c r="AP45" s="142"/>
      <c r="AQ45" s="142"/>
      <c r="AR45" s="142"/>
      <c r="AS45" s="104"/>
      <c r="AT45" s="178"/>
      <c r="AU45" s="178"/>
      <c r="AV45" s="178"/>
      <c r="AW45" s="166"/>
      <c r="AX45" s="166"/>
      <c r="AY45" s="166"/>
      <c r="AZ45" s="166"/>
      <c r="BA45" s="166"/>
      <c r="BB45" s="166"/>
      <c r="BC45" s="166"/>
      <c r="BD45" s="166"/>
      <c r="BE45" s="166"/>
      <c r="BF45" s="177"/>
      <c r="BG45" s="177"/>
      <c r="BH45" s="177"/>
      <c r="BI45" s="166"/>
      <c r="BJ45" s="166"/>
      <c r="BK45" s="166"/>
      <c r="BL45" s="166"/>
      <c r="BM45" s="166"/>
      <c r="BN45" s="166"/>
      <c r="BO45" s="133"/>
      <c r="BP45" s="134"/>
      <c r="BQ45" s="135"/>
      <c r="BR45" s="139"/>
      <c r="BS45" s="109"/>
      <c r="BT45" s="109"/>
      <c r="BU45" s="109"/>
      <c r="BV45" s="109"/>
      <c r="BW45" s="109"/>
      <c r="BX45" s="109"/>
      <c r="BY45" s="109"/>
    </row>
    <row r="46" spans="1:83" ht="15" customHeight="1">
      <c r="A46" s="144" t="s">
        <v>102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68" t="str">
        <f>IF(O48="","",IF(O48&lt;S48,"●",IF(O48&gt;S48,"○",IF(O48=S48,"△"))))</f>
        <v/>
      </c>
      <c r="O46" s="168"/>
      <c r="P46" s="168"/>
      <c r="Q46" s="168"/>
      <c r="R46" s="168"/>
      <c r="S46" s="168"/>
      <c r="T46" s="168"/>
      <c r="U46" s="168"/>
      <c r="V46" s="169" t="str">
        <f>IF(W48="","",IF(W48&lt;AA48,"●",IF(W48&gt;AA48,"○",IF(W48=AA48,"△"))))</f>
        <v/>
      </c>
      <c r="W46" s="169"/>
      <c r="X46" s="169"/>
      <c r="Y46" s="169"/>
      <c r="Z46" s="169"/>
      <c r="AA46" s="169"/>
      <c r="AB46" s="169"/>
      <c r="AC46" s="169"/>
      <c r="AD46" s="170"/>
      <c r="AE46" s="170"/>
      <c r="AF46" s="170"/>
      <c r="AG46" s="170"/>
      <c r="AH46" s="170"/>
      <c r="AI46" s="170"/>
      <c r="AJ46" s="170"/>
      <c r="AK46" s="170"/>
      <c r="AL46" s="171">
        <v>4</v>
      </c>
      <c r="AM46" s="172"/>
      <c r="AN46" s="172"/>
      <c r="AO46" s="175" t="str">
        <f>IF(AM48="","",IF(AM48&lt;AQ48,"●",IF(AM48&gt;AQ48,"○",IF(AM48=AQ48,"△"))))</f>
        <v/>
      </c>
      <c r="AP46" s="175"/>
      <c r="AQ46" s="98"/>
      <c r="AR46" s="98"/>
      <c r="AS46" s="99"/>
      <c r="AT46" s="176">
        <f>COUNTIF(N46:AS47,"○")*1</f>
        <v>0</v>
      </c>
      <c r="AU46" s="176"/>
      <c r="AV46" s="176"/>
      <c r="AW46" s="165">
        <f>COUNTIF(N46:AS47,"●")*1</f>
        <v>0</v>
      </c>
      <c r="AX46" s="165"/>
      <c r="AY46" s="165"/>
      <c r="AZ46" s="165">
        <f>COUNTIF(N46:AS47,"△")*1</f>
        <v>0</v>
      </c>
      <c r="BA46" s="165"/>
      <c r="BB46" s="165"/>
      <c r="BC46" s="165">
        <f>COUNTIF(N46:AS47,"○")*3+COUNTIF(N46:AS47,"△")*1</f>
        <v>0</v>
      </c>
      <c r="BD46" s="165"/>
      <c r="BE46" s="165"/>
      <c r="BF46" s="167">
        <f>AE48+AM48+AI43+AI38</f>
        <v>0</v>
      </c>
      <c r="BG46" s="167"/>
      <c r="BH46" s="167"/>
      <c r="BI46" s="165">
        <f>AD46+AE38+AE43+AQ48</f>
        <v>0</v>
      </c>
      <c r="BJ46" s="165"/>
      <c r="BK46" s="165"/>
      <c r="BL46" s="165">
        <f>BF46-BI46</f>
        <v>0</v>
      </c>
      <c r="BM46" s="165"/>
      <c r="BN46" s="165"/>
      <c r="BO46" s="130">
        <f>RANK(BR46,BR36:BR55)</f>
        <v>1</v>
      </c>
      <c r="BP46" s="131"/>
      <c r="BQ46" s="132"/>
      <c r="BR46" s="139">
        <f>BC46+BL46/100+BF46/1000</f>
        <v>0</v>
      </c>
      <c r="BS46" s="109"/>
      <c r="BT46" s="109"/>
      <c r="BU46" s="109"/>
      <c r="BV46" s="109"/>
      <c r="BW46" s="109"/>
      <c r="BX46" s="109"/>
      <c r="BY46" s="109"/>
    </row>
    <row r="47" spans="1:83" ht="15" customHeight="1" thickBot="1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9"/>
      <c r="N47" s="168"/>
      <c r="O47" s="168"/>
      <c r="P47" s="168"/>
      <c r="Q47" s="168"/>
      <c r="R47" s="168"/>
      <c r="S47" s="168"/>
      <c r="T47" s="168"/>
      <c r="U47" s="168"/>
      <c r="V47" s="169"/>
      <c r="W47" s="169"/>
      <c r="X47" s="169"/>
      <c r="Y47" s="169"/>
      <c r="Z47" s="169"/>
      <c r="AA47" s="169"/>
      <c r="AB47" s="169"/>
      <c r="AC47" s="169"/>
      <c r="AD47" s="158"/>
      <c r="AE47" s="158"/>
      <c r="AF47" s="158"/>
      <c r="AG47" s="158"/>
      <c r="AH47" s="158"/>
      <c r="AI47" s="158"/>
      <c r="AJ47" s="158"/>
      <c r="AK47" s="158"/>
      <c r="AL47" s="173"/>
      <c r="AM47" s="174"/>
      <c r="AN47" s="174"/>
      <c r="AO47" s="142"/>
      <c r="AP47" s="142"/>
      <c r="AQ47" s="100"/>
      <c r="AR47" s="100"/>
      <c r="AS47" s="101"/>
      <c r="AT47" s="138"/>
      <c r="AU47" s="138"/>
      <c r="AV47" s="13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6"/>
      <c r="BG47" s="126"/>
      <c r="BH47" s="126"/>
      <c r="BI47" s="128"/>
      <c r="BJ47" s="128"/>
      <c r="BK47" s="128"/>
      <c r="BL47" s="128"/>
      <c r="BM47" s="128"/>
      <c r="BN47" s="128"/>
      <c r="BO47" s="133"/>
      <c r="BP47" s="134"/>
      <c r="BQ47" s="135"/>
      <c r="BR47" s="139"/>
      <c r="BS47" s="109"/>
      <c r="BT47" s="109"/>
      <c r="BU47" s="109"/>
      <c r="BV47" s="109"/>
      <c r="BW47" s="109"/>
      <c r="BX47" s="109"/>
      <c r="BY47" s="109"/>
    </row>
    <row r="48" spans="1:83" ht="15" customHeight="1" thickTop="1" thickBot="1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2"/>
      <c r="N48" s="96"/>
      <c r="O48" s="140" t="str">
        <f>IF(AI38="","",AI38)</f>
        <v/>
      </c>
      <c r="P48" s="140"/>
      <c r="Q48" s="140" t="s">
        <v>9</v>
      </c>
      <c r="R48" s="140"/>
      <c r="S48" s="140" t="str">
        <f>IF(AE38="","",AE38)</f>
        <v/>
      </c>
      <c r="T48" s="140"/>
      <c r="U48" s="94"/>
      <c r="V48" s="102"/>
      <c r="W48" s="142" t="str">
        <f>IF(AI43="","",AI43)</f>
        <v/>
      </c>
      <c r="X48" s="142"/>
      <c r="Y48" s="142" t="s">
        <v>9</v>
      </c>
      <c r="Z48" s="142"/>
      <c r="AA48" s="142" t="str">
        <f>IF(AE43="","",AE43)</f>
        <v/>
      </c>
      <c r="AB48" s="142"/>
      <c r="AC48" s="103"/>
      <c r="AD48" s="158"/>
      <c r="AE48" s="158"/>
      <c r="AF48" s="158"/>
      <c r="AG48" s="158"/>
      <c r="AH48" s="158"/>
      <c r="AI48" s="158"/>
      <c r="AJ48" s="158"/>
      <c r="AK48" s="158"/>
      <c r="AL48" s="102"/>
      <c r="AM48" s="142"/>
      <c r="AN48" s="142"/>
      <c r="AO48" s="142" t="s">
        <v>9</v>
      </c>
      <c r="AP48" s="142"/>
      <c r="AQ48" s="142"/>
      <c r="AR48" s="142"/>
      <c r="AS48" s="104"/>
      <c r="AT48" s="164"/>
      <c r="AU48" s="164"/>
      <c r="AV48" s="164"/>
      <c r="AW48" s="129"/>
      <c r="AX48" s="129"/>
      <c r="AY48" s="129"/>
      <c r="AZ48" s="129"/>
      <c r="BA48" s="129"/>
      <c r="BB48" s="129"/>
      <c r="BC48" s="129"/>
      <c r="BD48" s="129"/>
      <c r="BE48" s="129"/>
      <c r="BF48" s="127"/>
      <c r="BG48" s="127"/>
      <c r="BH48" s="127"/>
      <c r="BI48" s="129"/>
      <c r="BJ48" s="129"/>
      <c r="BK48" s="129"/>
      <c r="BL48" s="129"/>
      <c r="BM48" s="129"/>
      <c r="BN48" s="129"/>
      <c r="BO48" s="133"/>
      <c r="BP48" s="134"/>
      <c r="BQ48" s="135"/>
      <c r="BR48" s="139"/>
      <c r="BS48" s="109"/>
      <c r="BT48" s="109"/>
      <c r="BU48" s="109"/>
      <c r="BV48" s="109"/>
      <c r="BW48" s="109"/>
      <c r="BX48" s="109"/>
      <c r="BY48" s="109"/>
    </row>
    <row r="49" spans="1:77" ht="15" customHeight="1" thickTop="1" thickBo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2"/>
      <c r="N49" s="96"/>
      <c r="O49" s="140"/>
      <c r="P49" s="140"/>
      <c r="Q49" s="140"/>
      <c r="R49" s="140"/>
      <c r="S49" s="140"/>
      <c r="T49" s="140"/>
      <c r="U49" s="94"/>
      <c r="V49" s="102"/>
      <c r="W49" s="142"/>
      <c r="X49" s="142"/>
      <c r="Y49" s="142"/>
      <c r="Z49" s="142"/>
      <c r="AA49" s="142"/>
      <c r="AB49" s="142"/>
      <c r="AC49" s="103"/>
      <c r="AD49" s="158"/>
      <c r="AE49" s="158"/>
      <c r="AF49" s="158"/>
      <c r="AG49" s="158"/>
      <c r="AH49" s="158"/>
      <c r="AI49" s="158"/>
      <c r="AJ49" s="158"/>
      <c r="AK49" s="158"/>
      <c r="AL49" s="102"/>
      <c r="AM49" s="142"/>
      <c r="AN49" s="142"/>
      <c r="AO49" s="142"/>
      <c r="AP49" s="142"/>
      <c r="AQ49" s="142"/>
      <c r="AR49" s="142"/>
      <c r="AS49" s="104"/>
      <c r="AT49" s="164"/>
      <c r="AU49" s="164"/>
      <c r="AV49" s="164"/>
      <c r="AW49" s="129"/>
      <c r="AX49" s="129"/>
      <c r="AY49" s="129"/>
      <c r="AZ49" s="129"/>
      <c r="BA49" s="129"/>
      <c r="BB49" s="129"/>
      <c r="BC49" s="129"/>
      <c r="BD49" s="129"/>
      <c r="BE49" s="129"/>
      <c r="BF49" s="127"/>
      <c r="BG49" s="127"/>
      <c r="BH49" s="127"/>
      <c r="BI49" s="129"/>
      <c r="BJ49" s="129"/>
      <c r="BK49" s="129"/>
      <c r="BL49" s="129"/>
      <c r="BM49" s="129"/>
      <c r="BN49" s="129"/>
      <c r="BO49" s="133"/>
      <c r="BP49" s="134"/>
      <c r="BQ49" s="135"/>
      <c r="BR49" s="139"/>
      <c r="BS49" s="109"/>
      <c r="BT49" s="109"/>
      <c r="BU49" s="109"/>
      <c r="BV49" s="109"/>
      <c r="BW49" s="109"/>
      <c r="BX49" s="109"/>
      <c r="BY49" s="109"/>
    </row>
    <row r="50" spans="1:77" ht="15" customHeight="1" thickTop="1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2"/>
      <c r="O50" s="141"/>
      <c r="P50" s="141"/>
      <c r="Q50" s="141"/>
      <c r="R50" s="141"/>
      <c r="S50" s="141"/>
      <c r="T50" s="141"/>
      <c r="U50" s="95"/>
      <c r="V50" s="105"/>
      <c r="W50" s="143"/>
      <c r="X50" s="143"/>
      <c r="Y50" s="143"/>
      <c r="Z50" s="143"/>
      <c r="AA50" s="143"/>
      <c r="AB50" s="143"/>
      <c r="AC50" s="106"/>
      <c r="AD50" s="161"/>
      <c r="AE50" s="161"/>
      <c r="AF50" s="161"/>
      <c r="AG50" s="161"/>
      <c r="AH50" s="161"/>
      <c r="AI50" s="161"/>
      <c r="AJ50" s="161"/>
      <c r="AK50" s="161"/>
      <c r="AL50" s="105"/>
      <c r="AM50" s="143"/>
      <c r="AN50" s="143"/>
      <c r="AO50" s="143"/>
      <c r="AP50" s="143"/>
      <c r="AQ50" s="143"/>
      <c r="AR50" s="143"/>
      <c r="AS50" s="107"/>
      <c r="AT50" s="164"/>
      <c r="AU50" s="164"/>
      <c r="AV50" s="164"/>
      <c r="AW50" s="129"/>
      <c r="AX50" s="129"/>
      <c r="AY50" s="129"/>
      <c r="AZ50" s="129"/>
      <c r="BA50" s="129"/>
      <c r="BB50" s="129"/>
      <c r="BC50" s="166"/>
      <c r="BD50" s="166"/>
      <c r="BE50" s="166"/>
      <c r="BF50" s="127"/>
      <c r="BG50" s="127"/>
      <c r="BH50" s="127"/>
      <c r="BI50" s="129"/>
      <c r="BJ50" s="129"/>
      <c r="BK50" s="129"/>
      <c r="BL50" s="129"/>
      <c r="BM50" s="129"/>
      <c r="BN50" s="129"/>
      <c r="BO50" s="133"/>
      <c r="BP50" s="134"/>
      <c r="BQ50" s="135"/>
      <c r="BR50" s="139"/>
      <c r="BS50" s="109"/>
      <c r="BT50" s="109"/>
      <c r="BU50" s="109"/>
      <c r="BV50" s="109"/>
      <c r="BW50" s="109"/>
      <c r="BX50" s="109"/>
      <c r="BY50" s="109"/>
    </row>
    <row r="51" spans="1:77" ht="15" customHeight="1">
      <c r="A51" s="144" t="s">
        <v>104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6"/>
      <c r="N51" s="156" t="str">
        <f>IF(O53="","",IF(O53&lt;S53,"●",IF(O53&gt;S53,"○",IF(O53=S53,"△"))))</f>
        <v/>
      </c>
      <c r="O51" s="156"/>
      <c r="P51" s="156"/>
      <c r="Q51" s="156"/>
      <c r="R51" s="156"/>
      <c r="S51" s="156"/>
      <c r="T51" s="156"/>
      <c r="U51" s="156"/>
      <c r="V51" s="157" t="str">
        <f>IF(W53="","",IF(W53&lt;AA53,"●",IF(W53&gt;AA53,"○",IF(W53=AA53,"△"))))</f>
        <v/>
      </c>
      <c r="W51" s="157"/>
      <c r="X51" s="157"/>
      <c r="Y51" s="157"/>
      <c r="Z51" s="157"/>
      <c r="AA51" s="157"/>
      <c r="AB51" s="157"/>
      <c r="AC51" s="157"/>
      <c r="AD51" s="157" t="str">
        <f>IF(AE53="","",IF(AE53&lt;AI53,"●",IF(AE53&gt;AI53,"○",IF(AE53=AI53,"△"))))</f>
        <v/>
      </c>
      <c r="AE51" s="157"/>
      <c r="AF51" s="157"/>
      <c r="AG51" s="157"/>
      <c r="AH51" s="157"/>
      <c r="AI51" s="157"/>
      <c r="AJ51" s="157"/>
      <c r="AK51" s="157"/>
      <c r="AL51" s="158"/>
      <c r="AM51" s="159"/>
      <c r="AN51" s="159"/>
      <c r="AO51" s="159"/>
      <c r="AP51" s="159"/>
      <c r="AQ51" s="159"/>
      <c r="AR51" s="159"/>
      <c r="AS51" s="160"/>
      <c r="AT51" s="138">
        <f>COUNTIF(N51:AS52,"○")*1</f>
        <v>0</v>
      </c>
      <c r="AU51" s="138"/>
      <c r="AV51" s="138"/>
      <c r="AW51" s="128">
        <f>COUNTIF(N51:AS52,"●")*1</f>
        <v>0</v>
      </c>
      <c r="AX51" s="128"/>
      <c r="AY51" s="128"/>
      <c r="AZ51" s="128">
        <f>COUNTIF(N51:AS52,"△")*1</f>
        <v>0</v>
      </c>
      <c r="BA51" s="128"/>
      <c r="BB51" s="128"/>
      <c r="BC51" s="165">
        <f>COUNTIF(N51:AS52,"○")*3+COUNTIF(N51:AS52,"△")*1</f>
        <v>0</v>
      </c>
      <c r="BD51" s="165"/>
      <c r="BE51" s="165"/>
      <c r="BF51" s="126">
        <f>AM53+AQ48+AQ43+AQ38</f>
        <v>0</v>
      </c>
      <c r="BG51" s="126"/>
      <c r="BH51" s="126"/>
      <c r="BI51" s="128">
        <f>AM48+AM43+AM38</f>
        <v>0</v>
      </c>
      <c r="BJ51" s="128"/>
      <c r="BK51" s="128"/>
      <c r="BL51" s="128">
        <f>BF51-BI51</f>
        <v>0</v>
      </c>
      <c r="BM51" s="128"/>
      <c r="BN51" s="128"/>
      <c r="BO51" s="130">
        <f>RANK(BR51,BR36:BR55)</f>
        <v>1</v>
      </c>
      <c r="BP51" s="131"/>
      <c r="BQ51" s="132"/>
      <c r="BR51" s="139">
        <f>BC51+BL51/100+BF51/1000</f>
        <v>0</v>
      </c>
      <c r="BS51" s="109"/>
      <c r="BT51" s="109"/>
      <c r="BU51" s="109"/>
      <c r="BV51" s="109"/>
      <c r="BW51" s="109"/>
      <c r="BX51" s="109"/>
      <c r="BY51" s="109"/>
    </row>
    <row r="52" spans="1:77" ht="15" customHeight="1" thickBot="1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156"/>
      <c r="O52" s="156"/>
      <c r="P52" s="156"/>
      <c r="Q52" s="156"/>
      <c r="R52" s="156"/>
      <c r="S52" s="156"/>
      <c r="T52" s="156"/>
      <c r="U52" s="156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8"/>
      <c r="AM52" s="159"/>
      <c r="AN52" s="159"/>
      <c r="AO52" s="159"/>
      <c r="AP52" s="159"/>
      <c r="AQ52" s="159"/>
      <c r="AR52" s="159"/>
      <c r="AS52" s="160"/>
      <c r="AT52" s="138"/>
      <c r="AU52" s="138"/>
      <c r="AV52" s="13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6"/>
      <c r="BG52" s="126"/>
      <c r="BH52" s="126"/>
      <c r="BI52" s="128"/>
      <c r="BJ52" s="128"/>
      <c r="BK52" s="128"/>
      <c r="BL52" s="128"/>
      <c r="BM52" s="128"/>
      <c r="BN52" s="128"/>
      <c r="BO52" s="133"/>
      <c r="BP52" s="134"/>
      <c r="BQ52" s="135"/>
      <c r="BR52" s="139"/>
      <c r="BS52" s="109"/>
      <c r="BT52" s="109"/>
      <c r="BU52" s="109"/>
      <c r="BV52" s="109"/>
      <c r="BW52" s="109"/>
      <c r="BX52" s="109"/>
      <c r="BY52" s="109"/>
    </row>
    <row r="53" spans="1:77" ht="15" customHeight="1" thickTop="1" thickBot="1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96"/>
      <c r="O53" s="140" t="str">
        <f>IF(AQ38="","",AQ38)</f>
        <v/>
      </c>
      <c r="P53" s="140"/>
      <c r="Q53" s="140" t="s">
        <v>9</v>
      </c>
      <c r="R53" s="140"/>
      <c r="S53" s="140" t="str">
        <f>IF(AM38="","",AM38)</f>
        <v/>
      </c>
      <c r="T53" s="140"/>
      <c r="U53" s="94"/>
      <c r="V53" s="102"/>
      <c r="W53" s="142" t="str">
        <f>IF(AQ43="","",AQ43)</f>
        <v/>
      </c>
      <c r="X53" s="142"/>
      <c r="Y53" s="142" t="s">
        <v>9</v>
      </c>
      <c r="Z53" s="142"/>
      <c r="AA53" s="142" t="str">
        <f>IF(AM43="","",AM43)</f>
        <v/>
      </c>
      <c r="AB53" s="142"/>
      <c r="AC53" s="103"/>
      <c r="AD53" s="102"/>
      <c r="AE53" s="142" t="str">
        <f>IF(AQ48="","",AQ48)</f>
        <v/>
      </c>
      <c r="AF53" s="142"/>
      <c r="AG53" s="142" t="s">
        <v>9</v>
      </c>
      <c r="AH53" s="142"/>
      <c r="AI53" s="142" t="str">
        <f>IF(AM48="","",AM48)</f>
        <v/>
      </c>
      <c r="AJ53" s="142"/>
      <c r="AK53" s="103"/>
      <c r="AL53" s="158"/>
      <c r="AM53" s="159"/>
      <c r="AN53" s="159"/>
      <c r="AO53" s="159"/>
      <c r="AP53" s="159"/>
      <c r="AQ53" s="159"/>
      <c r="AR53" s="159"/>
      <c r="AS53" s="160"/>
      <c r="AT53" s="164"/>
      <c r="AU53" s="164"/>
      <c r="AV53" s="164"/>
      <c r="AW53" s="129"/>
      <c r="AX53" s="129"/>
      <c r="AY53" s="129"/>
      <c r="AZ53" s="129"/>
      <c r="BA53" s="129"/>
      <c r="BB53" s="129"/>
      <c r="BC53" s="129"/>
      <c r="BD53" s="129"/>
      <c r="BE53" s="129"/>
      <c r="BF53" s="127"/>
      <c r="BG53" s="127"/>
      <c r="BH53" s="127"/>
      <c r="BI53" s="129"/>
      <c r="BJ53" s="129"/>
      <c r="BK53" s="129"/>
      <c r="BL53" s="129"/>
      <c r="BM53" s="129"/>
      <c r="BN53" s="129"/>
      <c r="BO53" s="133"/>
      <c r="BP53" s="134"/>
      <c r="BQ53" s="135"/>
      <c r="BR53" s="139"/>
      <c r="BS53" s="109"/>
      <c r="BT53" s="109"/>
      <c r="BU53" s="109"/>
      <c r="BV53" s="109"/>
      <c r="BW53" s="109"/>
      <c r="BX53" s="109"/>
      <c r="BY53" s="109"/>
    </row>
    <row r="54" spans="1:77" ht="15" customHeight="1" thickTop="1" thickBot="1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2"/>
      <c r="N54" s="96"/>
      <c r="O54" s="140"/>
      <c r="P54" s="140"/>
      <c r="Q54" s="140"/>
      <c r="R54" s="140"/>
      <c r="S54" s="140"/>
      <c r="T54" s="140"/>
      <c r="U54" s="94"/>
      <c r="V54" s="102"/>
      <c r="W54" s="142"/>
      <c r="X54" s="142"/>
      <c r="Y54" s="142"/>
      <c r="Z54" s="142"/>
      <c r="AA54" s="142"/>
      <c r="AB54" s="142"/>
      <c r="AC54" s="103"/>
      <c r="AD54" s="102"/>
      <c r="AE54" s="142"/>
      <c r="AF54" s="142"/>
      <c r="AG54" s="142"/>
      <c r="AH54" s="142"/>
      <c r="AI54" s="142"/>
      <c r="AJ54" s="142"/>
      <c r="AK54" s="103"/>
      <c r="AL54" s="158"/>
      <c r="AM54" s="159"/>
      <c r="AN54" s="159"/>
      <c r="AO54" s="159"/>
      <c r="AP54" s="159"/>
      <c r="AQ54" s="159"/>
      <c r="AR54" s="159"/>
      <c r="AS54" s="160"/>
      <c r="AT54" s="164"/>
      <c r="AU54" s="164"/>
      <c r="AV54" s="164"/>
      <c r="AW54" s="129"/>
      <c r="AX54" s="129"/>
      <c r="AY54" s="129"/>
      <c r="AZ54" s="129"/>
      <c r="BA54" s="129"/>
      <c r="BB54" s="129"/>
      <c r="BC54" s="129"/>
      <c r="BD54" s="129"/>
      <c r="BE54" s="129"/>
      <c r="BF54" s="127"/>
      <c r="BG54" s="127"/>
      <c r="BH54" s="127"/>
      <c r="BI54" s="129"/>
      <c r="BJ54" s="129"/>
      <c r="BK54" s="129"/>
      <c r="BL54" s="129"/>
      <c r="BM54" s="129"/>
      <c r="BN54" s="129"/>
      <c r="BO54" s="133"/>
      <c r="BP54" s="134"/>
      <c r="BQ54" s="135"/>
      <c r="BR54" s="139"/>
      <c r="BS54" s="109"/>
      <c r="BT54" s="109"/>
      <c r="BU54" s="109"/>
      <c r="BV54" s="109"/>
      <c r="BW54" s="109"/>
      <c r="BX54" s="109"/>
      <c r="BY54" s="109"/>
    </row>
    <row r="55" spans="1:77" ht="15" customHeight="1" thickTop="1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  <c r="N55" s="2"/>
      <c r="O55" s="141"/>
      <c r="P55" s="141"/>
      <c r="Q55" s="141"/>
      <c r="R55" s="141"/>
      <c r="S55" s="141"/>
      <c r="T55" s="141"/>
      <c r="U55" s="95"/>
      <c r="V55" s="105"/>
      <c r="W55" s="143"/>
      <c r="X55" s="143"/>
      <c r="Y55" s="143"/>
      <c r="Z55" s="143"/>
      <c r="AA55" s="143"/>
      <c r="AB55" s="143"/>
      <c r="AC55" s="106"/>
      <c r="AD55" s="105"/>
      <c r="AE55" s="143"/>
      <c r="AF55" s="143"/>
      <c r="AG55" s="143"/>
      <c r="AH55" s="143"/>
      <c r="AI55" s="143"/>
      <c r="AJ55" s="143"/>
      <c r="AK55" s="106"/>
      <c r="AL55" s="161"/>
      <c r="AM55" s="162"/>
      <c r="AN55" s="162"/>
      <c r="AO55" s="162"/>
      <c r="AP55" s="162"/>
      <c r="AQ55" s="162"/>
      <c r="AR55" s="162"/>
      <c r="AS55" s="163"/>
      <c r="AT55" s="164"/>
      <c r="AU55" s="164"/>
      <c r="AV55" s="164"/>
      <c r="AW55" s="129"/>
      <c r="AX55" s="129"/>
      <c r="AY55" s="129"/>
      <c r="AZ55" s="129"/>
      <c r="BA55" s="129"/>
      <c r="BB55" s="129"/>
      <c r="BC55" s="129"/>
      <c r="BD55" s="129"/>
      <c r="BE55" s="129"/>
      <c r="BF55" s="127"/>
      <c r="BG55" s="127"/>
      <c r="BH55" s="127"/>
      <c r="BI55" s="129"/>
      <c r="BJ55" s="129"/>
      <c r="BK55" s="129"/>
      <c r="BL55" s="129"/>
      <c r="BM55" s="129"/>
      <c r="BN55" s="129"/>
      <c r="BO55" s="136"/>
      <c r="BP55" s="137"/>
      <c r="BQ55" s="138"/>
      <c r="BR55" s="139"/>
      <c r="BS55" s="109"/>
      <c r="BT55" s="109"/>
      <c r="BU55" s="109"/>
      <c r="BV55" s="109"/>
      <c r="BW55" s="109"/>
      <c r="BX55" s="109"/>
      <c r="BY55" s="109"/>
    </row>
  </sheetData>
  <mergeCells count="275">
    <mergeCell ref="BK28:BM32"/>
    <mergeCell ref="BN28:BP32"/>
    <mergeCell ref="BQ28:BS32"/>
    <mergeCell ref="BT28:BV32"/>
    <mergeCell ref="BW28:BY32"/>
    <mergeCell ref="CE28:CE32"/>
    <mergeCell ref="O30:P32"/>
    <mergeCell ref="Q30:R32"/>
    <mergeCell ref="S30:T32"/>
    <mergeCell ref="W30:X32"/>
    <mergeCell ref="Y30:Z32"/>
    <mergeCell ref="AA30:AB32"/>
    <mergeCell ref="AE30:AF32"/>
    <mergeCell ref="AG30:AH32"/>
    <mergeCell ref="AI30:AJ32"/>
    <mergeCell ref="AM30:AN32"/>
    <mergeCell ref="AO30:AP32"/>
    <mergeCell ref="AQ30:AR32"/>
    <mergeCell ref="A28:M32"/>
    <mergeCell ref="N28:U29"/>
    <mergeCell ref="V28:AC29"/>
    <mergeCell ref="AD28:AK29"/>
    <mergeCell ref="AL28:AS29"/>
    <mergeCell ref="AT28:BA32"/>
    <mergeCell ref="BB28:BD32"/>
    <mergeCell ref="BE28:BG32"/>
    <mergeCell ref="BH28:BJ32"/>
    <mergeCell ref="BH23:BJ27"/>
    <mergeCell ref="BK23:BM27"/>
    <mergeCell ref="BN23:BP27"/>
    <mergeCell ref="BQ23:BS27"/>
    <mergeCell ref="BT23:BV27"/>
    <mergeCell ref="BW23:BY27"/>
    <mergeCell ref="CE23:CE27"/>
    <mergeCell ref="O25:P27"/>
    <mergeCell ref="Q25:R27"/>
    <mergeCell ref="S25:T27"/>
    <mergeCell ref="W25:X27"/>
    <mergeCell ref="Y25:Z27"/>
    <mergeCell ref="AA25:AB27"/>
    <mergeCell ref="AE25:AF27"/>
    <mergeCell ref="AG25:AH27"/>
    <mergeCell ref="AI25:AJ27"/>
    <mergeCell ref="AU25:AV27"/>
    <mergeCell ref="AW25:AX27"/>
    <mergeCell ref="AY25:AZ27"/>
    <mergeCell ref="A23:M27"/>
    <mergeCell ref="N23:U24"/>
    <mergeCell ref="V23:AC24"/>
    <mergeCell ref="AD23:AK24"/>
    <mergeCell ref="AL23:AS27"/>
    <mergeCell ref="AT23:AV24"/>
    <mergeCell ref="AW23:AX24"/>
    <mergeCell ref="BB23:BD27"/>
    <mergeCell ref="BE23:BG27"/>
    <mergeCell ref="BB18:BD22"/>
    <mergeCell ref="BE18:BG22"/>
    <mergeCell ref="BH18:BJ22"/>
    <mergeCell ref="BK18:BM22"/>
    <mergeCell ref="BN18:BP22"/>
    <mergeCell ref="BQ18:BS22"/>
    <mergeCell ref="BT18:BV22"/>
    <mergeCell ref="BW18:BY22"/>
    <mergeCell ref="CE18:CE22"/>
    <mergeCell ref="AY15:AZ17"/>
    <mergeCell ref="A18:M22"/>
    <mergeCell ref="N18:U19"/>
    <mergeCell ref="V18:AC19"/>
    <mergeCell ref="AD18:AK22"/>
    <mergeCell ref="AL18:AN19"/>
    <mergeCell ref="AO18:AP19"/>
    <mergeCell ref="AT18:AV19"/>
    <mergeCell ref="AW18:AX19"/>
    <mergeCell ref="O20:P22"/>
    <mergeCell ref="Q20:R22"/>
    <mergeCell ref="S20:T22"/>
    <mergeCell ref="W20:X22"/>
    <mergeCell ref="Y20:Z22"/>
    <mergeCell ref="AA20:AB22"/>
    <mergeCell ref="AM20:AN22"/>
    <mergeCell ref="AO20:AP22"/>
    <mergeCell ref="AQ20:AR22"/>
    <mergeCell ref="AU20:AV22"/>
    <mergeCell ref="AW20:AX22"/>
    <mergeCell ref="AY20:AZ22"/>
    <mergeCell ref="A13:M17"/>
    <mergeCell ref="N13:U14"/>
    <mergeCell ref="V13:AC17"/>
    <mergeCell ref="BB13:BD17"/>
    <mergeCell ref="BE13:BG17"/>
    <mergeCell ref="BH13:BJ17"/>
    <mergeCell ref="BK13:BM17"/>
    <mergeCell ref="BN13:BP17"/>
    <mergeCell ref="BQ13:BS17"/>
    <mergeCell ref="BT13:BV17"/>
    <mergeCell ref="BW13:BY17"/>
    <mergeCell ref="CE13:CE17"/>
    <mergeCell ref="AG13:AH14"/>
    <mergeCell ref="AL13:AN14"/>
    <mergeCell ref="AO13:AP14"/>
    <mergeCell ref="AT13:AV14"/>
    <mergeCell ref="AW13:AX14"/>
    <mergeCell ref="O15:P17"/>
    <mergeCell ref="Q15:R17"/>
    <mergeCell ref="S15:T17"/>
    <mergeCell ref="AE15:AF17"/>
    <mergeCell ref="AG15:AH17"/>
    <mergeCell ref="AI15:AJ17"/>
    <mergeCell ref="AM15:AN17"/>
    <mergeCell ref="AO15:AP17"/>
    <mergeCell ref="AQ15:AR17"/>
    <mergeCell ref="AU15:AV17"/>
    <mergeCell ref="AW15:AX17"/>
    <mergeCell ref="BB8:BD12"/>
    <mergeCell ref="CE8:CE12"/>
    <mergeCell ref="W10:X12"/>
    <mergeCell ref="Y10:Z12"/>
    <mergeCell ref="AA10:AB12"/>
    <mergeCell ref="AE10:AF12"/>
    <mergeCell ref="AG10:AH12"/>
    <mergeCell ref="AI10:AJ12"/>
    <mergeCell ref="AM10:AN12"/>
    <mergeCell ref="AO10:AP12"/>
    <mergeCell ref="AQ10:AR12"/>
    <mergeCell ref="AU10:AV12"/>
    <mergeCell ref="AW10:AX12"/>
    <mergeCell ref="AY10:AZ12"/>
    <mergeCell ref="N8:U12"/>
    <mergeCell ref="V8:X9"/>
    <mergeCell ref="Y8:Z9"/>
    <mergeCell ref="AD8:AF9"/>
    <mergeCell ref="AG8:AH9"/>
    <mergeCell ref="AL8:AN9"/>
    <mergeCell ref="AO8:AP9"/>
    <mergeCell ref="AT8:AV9"/>
    <mergeCell ref="AW8:AX9"/>
    <mergeCell ref="AT7:BA7"/>
    <mergeCell ref="BB7:BD7"/>
    <mergeCell ref="BE7:BG7"/>
    <mergeCell ref="BH7:BJ7"/>
    <mergeCell ref="BK7:BM7"/>
    <mergeCell ref="BN7:BP7"/>
    <mergeCell ref="BQ7:BS7"/>
    <mergeCell ref="BT7:BV7"/>
    <mergeCell ref="BW7:BY7"/>
    <mergeCell ref="AL35:AS35"/>
    <mergeCell ref="AT35:AV35"/>
    <mergeCell ref="AW35:AY35"/>
    <mergeCell ref="AZ35:BB35"/>
    <mergeCell ref="BC35:BE35"/>
    <mergeCell ref="B1:BY1"/>
    <mergeCell ref="B6:V6"/>
    <mergeCell ref="Z6:AT6"/>
    <mergeCell ref="AC3:BG3"/>
    <mergeCell ref="AU5:BZ6"/>
    <mergeCell ref="A8:M12"/>
    <mergeCell ref="BE8:BG12"/>
    <mergeCell ref="BH8:BJ12"/>
    <mergeCell ref="BK8:BM12"/>
    <mergeCell ref="BN8:BP12"/>
    <mergeCell ref="BQ8:BS12"/>
    <mergeCell ref="BT8:BV12"/>
    <mergeCell ref="BW8:BY12"/>
    <mergeCell ref="A7:M7"/>
    <mergeCell ref="AD13:AF14"/>
    <mergeCell ref="N7:U7"/>
    <mergeCell ref="V7:AC7"/>
    <mergeCell ref="AD7:AK7"/>
    <mergeCell ref="AL7:AS7"/>
    <mergeCell ref="BF35:BH35"/>
    <mergeCell ref="BI35:BK35"/>
    <mergeCell ref="BL35:BN35"/>
    <mergeCell ref="BO35:BQ35"/>
    <mergeCell ref="A36:M40"/>
    <mergeCell ref="N36:U40"/>
    <mergeCell ref="V36:X37"/>
    <mergeCell ref="Y36:Z37"/>
    <mergeCell ref="AD36:AF37"/>
    <mergeCell ref="AG36:AH37"/>
    <mergeCell ref="AL36:AN37"/>
    <mergeCell ref="AO36:AP37"/>
    <mergeCell ref="AT36:AV40"/>
    <mergeCell ref="AW36:AY40"/>
    <mergeCell ref="AZ36:BB40"/>
    <mergeCell ref="BC36:BE40"/>
    <mergeCell ref="BF36:BH40"/>
    <mergeCell ref="BI36:BK40"/>
    <mergeCell ref="BL36:BN40"/>
    <mergeCell ref="BO36:BQ40"/>
    <mergeCell ref="A35:M35"/>
    <mergeCell ref="N35:U35"/>
    <mergeCell ref="V35:AC35"/>
    <mergeCell ref="AD35:AK35"/>
    <mergeCell ref="BR36:BR40"/>
    <mergeCell ref="W38:X40"/>
    <mergeCell ref="Y38:Z40"/>
    <mergeCell ref="AA38:AB40"/>
    <mergeCell ref="AE38:AF40"/>
    <mergeCell ref="AG38:AH40"/>
    <mergeCell ref="AI38:AJ40"/>
    <mergeCell ref="AM38:AN40"/>
    <mergeCell ref="AO38:AP40"/>
    <mergeCell ref="AQ38:AR40"/>
    <mergeCell ref="A41:M45"/>
    <mergeCell ref="N41:U42"/>
    <mergeCell ref="V41:AC45"/>
    <mergeCell ref="AD41:AF42"/>
    <mergeCell ref="AG41:AH42"/>
    <mergeCell ref="AL41:AN42"/>
    <mergeCell ref="AO41:AP42"/>
    <mergeCell ref="AT41:AV45"/>
    <mergeCell ref="AW41:AY45"/>
    <mergeCell ref="AZ41:BB45"/>
    <mergeCell ref="BC41:BE45"/>
    <mergeCell ref="BF41:BH45"/>
    <mergeCell ref="BI41:BK45"/>
    <mergeCell ref="BL41:BN45"/>
    <mergeCell ref="BO41:BQ45"/>
    <mergeCell ref="BR41:BR45"/>
    <mergeCell ref="O43:P45"/>
    <mergeCell ref="Q43:R45"/>
    <mergeCell ref="S43:T45"/>
    <mergeCell ref="AE43:AF45"/>
    <mergeCell ref="AG43:AH45"/>
    <mergeCell ref="AI43:AJ45"/>
    <mergeCell ref="AM43:AN45"/>
    <mergeCell ref="AO43:AP45"/>
    <mergeCell ref="AQ43:AR45"/>
    <mergeCell ref="A46:M50"/>
    <mergeCell ref="N46:U47"/>
    <mergeCell ref="V46:AC47"/>
    <mergeCell ref="AD46:AK50"/>
    <mergeCell ref="AL46:AN47"/>
    <mergeCell ref="AO46:AP47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R50"/>
    <mergeCell ref="O48:P50"/>
    <mergeCell ref="Q48:R50"/>
    <mergeCell ref="S48:T50"/>
    <mergeCell ref="W48:X50"/>
    <mergeCell ref="Y48:Z50"/>
    <mergeCell ref="AA48:AB50"/>
    <mergeCell ref="AM48:AN50"/>
    <mergeCell ref="AO48:AP50"/>
    <mergeCell ref="AQ48:AR50"/>
    <mergeCell ref="A51:M55"/>
    <mergeCell ref="N51:U52"/>
    <mergeCell ref="V51:AC52"/>
    <mergeCell ref="AD51:AK52"/>
    <mergeCell ref="AL51:AS55"/>
    <mergeCell ref="AT51:AV55"/>
    <mergeCell ref="AW51:AY55"/>
    <mergeCell ref="AZ51:BB55"/>
    <mergeCell ref="BC51:BE55"/>
    <mergeCell ref="BF51:BH55"/>
    <mergeCell ref="BI51:BK55"/>
    <mergeCell ref="BL51:BN55"/>
    <mergeCell ref="BO51:BQ55"/>
    <mergeCell ref="BR51:BR55"/>
    <mergeCell ref="O53:P55"/>
    <mergeCell ref="Q53:R55"/>
    <mergeCell ref="S53:T55"/>
    <mergeCell ref="W53:X55"/>
    <mergeCell ref="Y53:Z55"/>
    <mergeCell ref="AA53:AB55"/>
    <mergeCell ref="AE53:AF55"/>
    <mergeCell ref="AG53:AH55"/>
    <mergeCell ref="AI53:AJ55"/>
  </mergeCells>
  <phoneticPr fontId="2"/>
  <printOptions horizontalCentered="1"/>
  <pageMargins left="0.82677165354330717" right="0.43307086614173229" top="0.74803149606299213" bottom="0.74803149606299213" header="0.31496062992125984" footer="0.31496062992125984"/>
  <pageSetup paperSize="9" scale="61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55"/>
  <sheetViews>
    <sheetView zoomScale="60" zoomScaleNormal="60" workbookViewId="0">
      <selection activeCell="AA20" sqref="AA20:AB22"/>
    </sheetView>
  </sheetViews>
  <sheetFormatPr defaultColWidth="1.5" defaultRowHeight="13.5"/>
  <cols>
    <col min="1" max="1" width="2.5" style="1" customWidth="1"/>
    <col min="2" max="61" width="2" style="1" customWidth="1"/>
    <col min="62" max="82" width="1.375" style="1" customWidth="1"/>
    <col min="83" max="85" width="2.125" style="1" customWidth="1"/>
    <col min="86" max="180" width="8.875" style="1" customWidth="1"/>
    <col min="181" max="16384" width="1.5" style="1"/>
  </cols>
  <sheetData>
    <row r="1" spans="1:86" s="4" customFormat="1" ht="21" customHeight="1">
      <c r="B1" s="192" t="s">
        <v>66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</row>
    <row r="3" spans="1:86" ht="18.600000000000001" customHeight="1">
      <c r="AC3" s="195" t="s">
        <v>67</v>
      </c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</row>
    <row r="4" spans="1:86" ht="18.600000000000001" customHeight="1"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</row>
    <row r="5" spans="1:86" ht="13.15" customHeight="1">
      <c r="AU5" s="195" t="s">
        <v>31</v>
      </c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</row>
    <row r="6" spans="1:86" ht="17.45" customHeight="1">
      <c r="B6" s="193" t="s">
        <v>34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Z6" s="194" t="s">
        <v>59</v>
      </c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6"/>
    </row>
    <row r="7" spans="1:86" ht="28.9" customHeight="1">
      <c r="A7" s="188" t="s">
        <v>75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79" t="str">
        <f>A8</f>
        <v>Ａﾌﾞﾛｯｸ1位</v>
      </c>
      <c r="O7" s="180"/>
      <c r="P7" s="180"/>
      <c r="Q7" s="180"/>
      <c r="R7" s="180"/>
      <c r="S7" s="180"/>
      <c r="T7" s="180"/>
      <c r="U7" s="180"/>
      <c r="V7" s="179" t="str">
        <f>A13</f>
        <v>Ａﾌﾞﾛｯｸ2位</v>
      </c>
      <c r="W7" s="180"/>
      <c r="X7" s="180"/>
      <c r="Y7" s="180"/>
      <c r="Z7" s="180"/>
      <c r="AA7" s="180"/>
      <c r="AB7" s="180"/>
      <c r="AC7" s="180"/>
      <c r="AD7" s="179" t="str">
        <f>A18</f>
        <v>Ａﾌﾞﾛｯｸ3位</v>
      </c>
      <c r="AE7" s="180"/>
      <c r="AF7" s="180"/>
      <c r="AG7" s="180"/>
      <c r="AH7" s="180"/>
      <c r="AI7" s="180"/>
      <c r="AJ7" s="180"/>
      <c r="AK7" s="180"/>
      <c r="AL7" s="179" t="str">
        <f>A23</f>
        <v>Ｂﾌﾞﾛｯｸ1位</v>
      </c>
      <c r="AM7" s="180"/>
      <c r="AN7" s="180"/>
      <c r="AO7" s="180"/>
      <c r="AP7" s="180"/>
      <c r="AQ7" s="180"/>
      <c r="AR7" s="180"/>
      <c r="AS7" s="181"/>
      <c r="AT7" s="179" t="str">
        <f>A28</f>
        <v>Ｂﾌﾞﾛｯｸ2位</v>
      </c>
      <c r="AU7" s="180"/>
      <c r="AV7" s="180"/>
      <c r="AW7" s="180"/>
      <c r="AX7" s="180"/>
      <c r="AY7" s="180"/>
      <c r="AZ7" s="180"/>
      <c r="BA7" s="180"/>
      <c r="BB7" s="179" t="s">
        <v>1</v>
      </c>
      <c r="BC7" s="180"/>
      <c r="BD7" s="181"/>
      <c r="BE7" s="179" t="s">
        <v>2</v>
      </c>
      <c r="BF7" s="180"/>
      <c r="BG7" s="181"/>
      <c r="BH7" s="179" t="s">
        <v>3</v>
      </c>
      <c r="BI7" s="180"/>
      <c r="BJ7" s="181"/>
      <c r="BK7" s="182" t="s">
        <v>4</v>
      </c>
      <c r="BL7" s="183"/>
      <c r="BM7" s="184"/>
      <c r="BN7" s="182" t="s">
        <v>5</v>
      </c>
      <c r="BO7" s="183"/>
      <c r="BP7" s="184"/>
      <c r="BQ7" s="182" t="s">
        <v>6</v>
      </c>
      <c r="BR7" s="183"/>
      <c r="BS7" s="184"/>
      <c r="BT7" s="182" t="s">
        <v>7</v>
      </c>
      <c r="BU7" s="183"/>
      <c r="BV7" s="184"/>
      <c r="BW7" s="182" t="s">
        <v>8</v>
      </c>
      <c r="BX7" s="183"/>
      <c r="BY7" s="184"/>
      <c r="BZ7" s="78"/>
      <c r="CH7" s="53" t="s">
        <v>51</v>
      </c>
    </row>
    <row r="8" spans="1:86" ht="17.25" customHeight="1">
      <c r="A8" s="144" t="s">
        <v>82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  <c r="N8" s="170"/>
      <c r="O8" s="170"/>
      <c r="P8" s="170"/>
      <c r="Q8" s="170"/>
      <c r="R8" s="170"/>
      <c r="S8" s="170"/>
      <c r="T8" s="170"/>
      <c r="U8" s="170"/>
      <c r="V8" s="171">
        <v>1</v>
      </c>
      <c r="W8" s="172"/>
      <c r="X8" s="172"/>
      <c r="Y8" s="175" t="str">
        <f>IF(W10="","",IF(W10&lt;AA10,"●",IF(W10&gt;AA10,"○",IF(W10=AA10,"△"))))</f>
        <v/>
      </c>
      <c r="Z8" s="175"/>
      <c r="AA8" s="98"/>
      <c r="AB8" s="98"/>
      <c r="AC8" s="99"/>
      <c r="AD8" s="171">
        <v>6</v>
      </c>
      <c r="AE8" s="172"/>
      <c r="AF8" s="172"/>
      <c r="AG8" s="175" t="str">
        <f>IF(AE10="","",IF(AE10&lt;AI10,"●",IF(AE10&gt;AI10,"○",IF(AE10=AI10,"△"))))</f>
        <v/>
      </c>
      <c r="AH8" s="175"/>
      <c r="AI8" s="98"/>
      <c r="AJ8" s="98"/>
      <c r="AK8" s="99"/>
      <c r="AL8" s="171">
        <v>13</v>
      </c>
      <c r="AM8" s="172"/>
      <c r="AN8" s="172"/>
      <c r="AO8" s="175" t="str">
        <f>IF(AM10="","",IF(AM10&lt;AQ10,"●",IF(AM10&gt;AQ10,"○",IF(AM10=AQ10,"△"))))</f>
        <v/>
      </c>
      <c r="AP8" s="175"/>
      <c r="AQ8" s="98"/>
      <c r="AR8" s="98"/>
      <c r="AS8" s="99"/>
      <c r="AT8" s="171">
        <v>16</v>
      </c>
      <c r="AU8" s="172"/>
      <c r="AV8" s="172"/>
      <c r="AW8" s="175" t="str">
        <f>IF(AU10="","",IF(AU10&lt;AY10,"●",IF(AU10&gt;AY10,"○",IF(AU10=AY10,"△"))))</f>
        <v/>
      </c>
      <c r="AX8" s="175"/>
      <c r="AY8" s="98"/>
      <c r="AZ8" s="98"/>
      <c r="BA8" s="99"/>
      <c r="BB8" s="165">
        <f>COUNTIF(N8:BA9,"○")*1</f>
        <v>0</v>
      </c>
      <c r="BC8" s="176"/>
      <c r="BD8" s="176"/>
      <c r="BE8" s="165">
        <f>COUNTIF(N8:BA9,"●")*1</f>
        <v>0</v>
      </c>
      <c r="BF8" s="165"/>
      <c r="BG8" s="165"/>
      <c r="BH8" s="165">
        <f>COUNTIF(N8:BA9,"△")*1</f>
        <v>0</v>
      </c>
      <c r="BI8" s="165"/>
      <c r="BJ8" s="165"/>
      <c r="BK8" s="165">
        <f>COUNTIF(N8:BA9,"○")*3+COUNTIF(N8:BA9,"△")*1</f>
        <v>0</v>
      </c>
      <c r="BL8" s="165"/>
      <c r="BM8" s="165"/>
      <c r="BN8" s="167">
        <f>O10+W10+AE10+AM10+AU10</f>
        <v>0</v>
      </c>
      <c r="BO8" s="167"/>
      <c r="BP8" s="167"/>
      <c r="BQ8" s="165">
        <f>S10+AA10+AI10+AQ10+AY10</f>
        <v>0</v>
      </c>
      <c r="BR8" s="165"/>
      <c r="BS8" s="165"/>
      <c r="BT8" s="165">
        <f>BN8-BQ8</f>
        <v>0</v>
      </c>
      <c r="BU8" s="165"/>
      <c r="BV8" s="165"/>
      <c r="BW8" s="165">
        <f>RANK(CE8,CE8:CE32)</f>
        <v>1</v>
      </c>
      <c r="BX8" s="165"/>
      <c r="BY8" s="165"/>
      <c r="CE8" s="197">
        <f>BK8+BT8/100+BN8/1000</f>
        <v>0</v>
      </c>
      <c r="CH8" s="53" t="s">
        <v>32</v>
      </c>
    </row>
    <row r="9" spans="1:86" ht="17.25" customHeight="1" thickBot="1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  <c r="N9" s="158"/>
      <c r="O9" s="158"/>
      <c r="P9" s="158"/>
      <c r="Q9" s="158"/>
      <c r="R9" s="158"/>
      <c r="S9" s="158"/>
      <c r="T9" s="158"/>
      <c r="U9" s="158"/>
      <c r="V9" s="173"/>
      <c r="W9" s="174"/>
      <c r="X9" s="174"/>
      <c r="Y9" s="142"/>
      <c r="Z9" s="142"/>
      <c r="AA9" s="100"/>
      <c r="AB9" s="100"/>
      <c r="AC9" s="101"/>
      <c r="AD9" s="173"/>
      <c r="AE9" s="174"/>
      <c r="AF9" s="174"/>
      <c r="AG9" s="142"/>
      <c r="AH9" s="142"/>
      <c r="AI9" s="100"/>
      <c r="AJ9" s="100"/>
      <c r="AK9" s="101"/>
      <c r="AL9" s="173"/>
      <c r="AM9" s="174"/>
      <c r="AN9" s="174"/>
      <c r="AO9" s="142"/>
      <c r="AP9" s="142"/>
      <c r="AQ9" s="100"/>
      <c r="AR9" s="100"/>
      <c r="AS9" s="101"/>
      <c r="AT9" s="173"/>
      <c r="AU9" s="174"/>
      <c r="AV9" s="174"/>
      <c r="AW9" s="142"/>
      <c r="AX9" s="142"/>
      <c r="AY9" s="100"/>
      <c r="AZ9" s="100"/>
      <c r="BA9" s="101"/>
      <c r="BB9" s="128"/>
      <c r="BC9" s="138"/>
      <c r="BD9" s="138"/>
      <c r="BE9" s="128"/>
      <c r="BF9" s="128"/>
      <c r="BG9" s="128"/>
      <c r="BH9" s="128"/>
      <c r="BI9" s="128"/>
      <c r="BJ9" s="128"/>
      <c r="BK9" s="128"/>
      <c r="BL9" s="128"/>
      <c r="BM9" s="128"/>
      <c r="BN9" s="126"/>
      <c r="BO9" s="126"/>
      <c r="BP9" s="126"/>
      <c r="BQ9" s="128"/>
      <c r="BR9" s="128"/>
      <c r="BS9" s="128"/>
      <c r="BT9" s="128"/>
      <c r="BU9" s="128"/>
      <c r="BV9" s="128"/>
      <c r="BW9" s="128"/>
      <c r="BX9" s="128"/>
      <c r="BY9" s="128"/>
      <c r="CE9" s="197"/>
      <c r="CH9" s="53" t="s">
        <v>57</v>
      </c>
    </row>
    <row r="10" spans="1:86" ht="17.25" customHeight="1" thickTop="1" thickBot="1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  <c r="N10" s="199"/>
      <c r="O10" s="199"/>
      <c r="P10" s="199"/>
      <c r="Q10" s="199"/>
      <c r="R10" s="199"/>
      <c r="S10" s="199"/>
      <c r="T10" s="199"/>
      <c r="U10" s="199"/>
      <c r="V10" s="102"/>
      <c r="W10" s="142"/>
      <c r="X10" s="142"/>
      <c r="Y10" s="142" t="s">
        <v>9</v>
      </c>
      <c r="Z10" s="142"/>
      <c r="AA10" s="142"/>
      <c r="AB10" s="142"/>
      <c r="AC10" s="103"/>
      <c r="AD10" s="102"/>
      <c r="AE10" s="142"/>
      <c r="AF10" s="142"/>
      <c r="AG10" s="142" t="s">
        <v>9</v>
      </c>
      <c r="AH10" s="142"/>
      <c r="AI10" s="142"/>
      <c r="AJ10" s="142"/>
      <c r="AK10" s="103"/>
      <c r="AL10" s="102"/>
      <c r="AM10" s="142"/>
      <c r="AN10" s="142"/>
      <c r="AO10" s="142" t="s">
        <v>9</v>
      </c>
      <c r="AP10" s="142"/>
      <c r="AQ10" s="142"/>
      <c r="AR10" s="142"/>
      <c r="AS10" s="104"/>
      <c r="AT10" s="102"/>
      <c r="AU10" s="142"/>
      <c r="AV10" s="142"/>
      <c r="AW10" s="142" t="s">
        <v>9</v>
      </c>
      <c r="AX10" s="142"/>
      <c r="AY10" s="142"/>
      <c r="AZ10" s="142"/>
      <c r="BA10" s="103"/>
      <c r="BB10" s="129"/>
      <c r="BC10" s="164"/>
      <c r="BD10" s="164"/>
      <c r="BE10" s="129"/>
      <c r="BF10" s="129"/>
      <c r="BG10" s="129"/>
      <c r="BH10" s="129"/>
      <c r="BI10" s="129"/>
      <c r="BJ10" s="129"/>
      <c r="BK10" s="129"/>
      <c r="BL10" s="129"/>
      <c r="BM10" s="129"/>
      <c r="BN10" s="127"/>
      <c r="BO10" s="127"/>
      <c r="BP10" s="127"/>
      <c r="BQ10" s="129"/>
      <c r="BR10" s="129"/>
      <c r="BS10" s="129"/>
      <c r="BT10" s="129"/>
      <c r="BU10" s="129"/>
      <c r="BV10" s="129"/>
      <c r="BW10" s="129"/>
      <c r="BX10" s="129"/>
      <c r="BY10" s="129"/>
      <c r="CE10" s="197"/>
      <c r="CH10" s="53" t="s">
        <v>22</v>
      </c>
    </row>
    <row r="11" spans="1:86" ht="17.25" customHeight="1" thickTop="1" thickBot="1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  <c r="N11" s="199"/>
      <c r="O11" s="199"/>
      <c r="P11" s="199"/>
      <c r="Q11" s="199"/>
      <c r="R11" s="199"/>
      <c r="S11" s="199"/>
      <c r="T11" s="199"/>
      <c r="U11" s="199"/>
      <c r="V11" s="102"/>
      <c r="W11" s="142"/>
      <c r="X11" s="142"/>
      <c r="Y11" s="142"/>
      <c r="Z11" s="142"/>
      <c r="AA11" s="142"/>
      <c r="AB11" s="142"/>
      <c r="AC11" s="103"/>
      <c r="AD11" s="102"/>
      <c r="AE11" s="142"/>
      <c r="AF11" s="142"/>
      <c r="AG11" s="142"/>
      <c r="AH11" s="142"/>
      <c r="AI11" s="142"/>
      <c r="AJ11" s="142"/>
      <c r="AK11" s="103"/>
      <c r="AL11" s="102"/>
      <c r="AM11" s="142"/>
      <c r="AN11" s="142"/>
      <c r="AO11" s="142"/>
      <c r="AP11" s="142"/>
      <c r="AQ11" s="142"/>
      <c r="AR11" s="142"/>
      <c r="AS11" s="104"/>
      <c r="AT11" s="102"/>
      <c r="AU11" s="142"/>
      <c r="AV11" s="142"/>
      <c r="AW11" s="142"/>
      <c r="AX11" s="142"/>
      <c r="AY11" s="142"/>
      <c r="AZ11" s="142"/>
      <c r="BA11" s="103"/>
      <c r="BB11" s="129"/>
      <c r="BC11" s="164"/>
      <c r="BD11" s="164"/>
      <c r="BE11" s="129"/>
      <c r="BF11" s="129"/>
      <c r="BG11" s="129"/>
      <c r="BH11" s="129"/>
      <c r="BI11" s="129"/>
      <c r="BJ11" s="129"/>
      <c r="BK11" s="129"/>
      <c r="BL11" s="129"/>
      <c r="BM11" s="129"/>
      <c r="BN11" s="127"/>
      <c r="BO11" s="127"/>
      <c r="BP11" s="127"/>
      <c r="BQ11" s="129"/>
      <c r="BR11" s="129"/>
      <c r="BS11" s="129"/>
      <c r="BT11" s="129"/>
      <c r="BU11" s="129"/>
      <c r="BV11" s="129"/>
      <c r="BW11" s="129"/>
      <c r="BX11" s="129"/>
      <c r="BY11" s="129"/>
      <c r="CE11" s="197"/>
      <c r="CH11" s="53" t="s">
        <v>33</v>
      </c>
    </row>
    <row r="12" spans="1:86" ht="17.25" customHeight="1" thickTop="1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  <c r="N12" s="199"/>
      <c r="O12" s="199"/>
      <c r="P12" s="199"/>
      <c r="Q12" s="199"/>
      <c r="R12" s="199"/>
      <c r="S12" s="199"/>
      <c r="T12" s="199"/>
      <c r="U12" s="199"/>
      <c r="V12" s="102"/>
      <c r="W12" s="142"/>
      <c r="X12" s="142"/>
      <c r="Y12" s="142"/>
      <c r="Z12" s="142"/>
      <c r="AA12" s="142"/>
      <c r="AB12" s="142"/>
      <c r="AC12" s="103"/>
      <c r="AD12" s="102"/>
      <c r="AE12" s="142"/>
      <c r="AF12" s="142"/>
      <c r="AG12" s="142"/>
      <c r="AH12" s="142"/>
      <c r="AI12" s="142"/>
      <c r="AJ12" s="142"/>
      <c r="AK12" s="103"/>
      <c r="AL12" s="102"/>
      <c r="AM12" s="142"/>
      <c r="AN12" s="142"/>
      <c r="AO12" s="142"/>
      <c r="AP12" s="142"/>
      <c r="AQ12" s="142"/>
      <c r="AR12" s="142"/>
      <c r="AS12" s="104"/>
      <c r="AT12" s="102"/>
      <c r="AU12" s="142"/>
      <c r="AV12" s="142"/>
      <c r="AW12" s="142"/>
      <c r="AX12" s="142"/>
      <c r="AY12" s="142"/>
      <c r="AZ12" s="142"/>
      <c r="BA12" s="103"/>
      <c r="BB12" s="166"/>
      <c r="BC12" s="178"/>
      <c r="BD12" s="178"/>
      <c r="BE12" s="166"/>
      <c r="BF12" s="166"/>
      <c r="BG12" s="166"/>
      <c r="BH12" s="166"/>
      <c r="BI12" s="166"/>
      <c r="BJ12" s="166"/>
      <c r="BK12" s="166"/>
      <c r="BL12" s="166"/>
      <c r="BM12" s="166"/>
      <c r="BN12" s="177"/>
      <c r="BO12" s="177"/>
      <c r="BP12" s="177"/>
      <c r="BQ12" s="166"/>
      <c r="BR12" s="166"/>
      <c r="BS12" s="166"/>
      <c r="BT12" s="166"/>
      <c r="BU12" s="166"/>
      <c r="BV12" s="166"/>
      <c r="BW12" s="166"/>
      <c r="BX12" s="166"/>
      <c r="BY12" s="166"/>
      <c r="CE12" s="197"/>
      <c r="CH12" s="53" t="s">
        <v>58</v>
      </c>
    </row>
    <row r="13" spans="1:86" ht="17.25" customHeight="1">
      <c r="A13" s="144" t="s">
        <v>83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6"/>
      <c r="N13" s="169" t="str">
        <f>IF(O15="","",IF(O15&lt;S15,"●",IF(O15&gt;S15,"○",IF(O15=S15,"△"))))</f>
        <v/>
      </c>
      <c r="O13" s="169"/>
      <c r="P13" s="169"/>
      <c r="Q13" s="169"/>
      <c r="R13" s="169"/>
      <c r="S13" s="169"/>
      <c r="T13" s="169"/>
      <c r="U13" s="169"/>
      <c r="V13" s="170"/>
      <c r="W13" s="170"/>
      <c r="X13" s="170"/>
      <c r="Y13" s="170"/>
      <c r="Z13" s="170"/>
      <c r="AA13" s="170"/>
      <c r="AB13" s="170"/>
      <c r="AC13" s="170"/>
      <c r="AD13" s="171">
        <v>10</v>
      </c>
      <c r="AE13" s="172"/>
      <c r="AF13" s="172"/>
      <c r="AG13" s="175" t="str">
        <f>IF(AE15="","",IF(AE15&lt;AI15,"●",IF(AE15&gt;AI15,"○",IF(AE15=AI15,"△"))))</f>
        <v/>
      </c>
      <c r="AH13" s="175"/>
      <c r="AI13" s="98"/>
      <c r="AJ13" s="98"/>
      <c r="AK13" s="99"/>
      <c r="AL13" s="171">
        <v>15</v>
      </c>
      <c r="AM13" s="172"/>
      <c r="AN13" s="172"/>
      <c r="AO13" s="175" t="str">
        <f>IF(AM15="","",IF(AM15&lt;AQ15,"●",IF(AM15&gt;AQ15,"○",IF(AM15=AQ15,"△"))))</f>
        <v/>
      </c>
      <c r="AP13" s="175"/>
      <c r="AQ13" s="98"/>
      <c r="AR13" s="98"/>
      <c r="AS13" s="99"/>
      <c r="AT13" s="171">
        <v>5</v>
      </c>
      <c r="AU13" s="172"/>
      <c r="AV13" s="172"/>
      <c r="AW13" s="175" t="str">
        <f>IF(AU15="","",IF(AU15&lt;AY15,"●",IF(AU15&gt;AY15,"○",IF(AU15=AY15,"△"))))</f>
        <v/>
      </c>
      <c r="AX13" s="175"/>
      <c r="AY13" s="98"/>
      <c r="AZ13" s="98"/>
      <c r="BA13" s="99"/>
      <c r="BB13" s="165">
        <f>COUNTIF(N13:BA14,"○")*1</f>
        <v>0</v>
      </c>
      <c r="BC13" s="176"/>
      <c r="BD13" s="176"/>
      <c r="BE13" s="165">
        <f>COUNTIF(N13:BA14,"●")*1</f>
        <v>0</v>
      </c>
      <c r="BF13" s="165"/>
      <c r="BG13" s="165"/>
      <c r="BH13" s="165">
        <f>COUNTIF(N13:BA14,"△")*1</f>
        <v>0</v>
      </c>
      <c r="BI13" s="165"/>
      <c r="BJ13" s="165"/>
      <c r="BK13" s="165">
        <f>COUNTIF(N13:BA14,"○")*3+COUNTIF(N13:BA14,"△")*1</f>
        <v>0</v>
      </c>
      <c r="BL13" s="165"/>
      <c r="BM13" s="165"/>
      <c r="BN13" s="167">
        <f>W15+AE15+AM15+AU15+AA10</f>
        <v>0</v>
      </c>
      <c r="BO13" s="167"/>
      <c r="BP13" s="167"/>
      <c r="BQ13" s="165">
        <f>AA15+AI15+AQ15+AY15+W10</f>
        <v>0</v>
      </c>
      <c r="BR13" s="165"/>
      <c r="BS13" s="165"/>
      <c r="BT13" s="165">
        <f>BN13-BQ13</f>
        <v>0</v>
      </c>
      <c r="BU13" s="165"/>
      <c r="BV13" s="165"/>
      <c r="BW13" s="165">
        <f>RANK(CE13,CE8:CE32)</f>
        <v>1</v>
      </c>
      <c r="BX13" s="165"/>
      <c r="BY13" s="165"/>
      <c r="CE13" s="197">
        <f>BK13+BT13/100+BN13/1000</f>
        <v>0</v>
      </c>
      <c r="CH13" s="53" t="s">
        <v>21</v>
      </c>
    </row>
    <row r="14" spans="1:86" ht="17.25" customHeight="1" thickBot="1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169"/>
      <c r="O14" s="169"/>
      <c r="P14" s="169"/>
      <c r="Q14" s="169"/>
      <c r="R14" s="169"/>
      <c r="S14" s="169"/>
      <c r="T14" s="169"/>
      <c r="U14" s="169"/>
      <c r="V14" s="158"/>
      <c r="W14" s="158"/>
      <c r="X14" s="158"/>
      <c r="Y14" s="158"/>
      <c r="Z14" s="158"/>
      <c r="AA14" s="158"/>
      <c r="AB14" s="158"/>
      <c r="AC14" s="158"/>
      <c r="AD14" s="173"/>
      <c r="AE14" s="174"/>
      <c r="AF14" s="174"/>
      <c r="AG14" s="142"/>
      <c r="AH14" s="142"/>
      <c r="AI14" s="100"/>
      <c r="AJ14" s="100"/>
      <c r="AK14" s="101"/>
      <c r="AL14" s="173"/>
      <c r="AM14" s="174"/>
      <c r="AN14" s="174"/>
      <c r="AO14" s="142"/>
      <c r="AP14" s="142"/>
      <c r="AQ14" s="100"/>
      <c r="AR14" s="100"/>
      <c r="AS14" s="101"/>
      <c r="AT14" s="173"/>
      <c r="AU14" s="174"/>
      <c r="AV14" s="174"/>
      <c r="AW14" s="142"/>
      <c r="AX14" s="142"/>
      <c r="AY14" s="100"/>
      <c r="AZ14" s="100"/>
      <c r="BA14" s="101"/>
      <c r="BB14" s="128"/>
      <c r="BC14" s="138"/>
      <c r="BD14" s="13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6"/>
      <c r="BO14" s="126"/>
      <c r="BP14" s="126"/>
      <c r="BQ14" s="128"/>
      <c r="BR14" s="128"/>
      <c r="BS14" s="128"/>
      <c r="BT14" s="128"/>
      <c r="BU14" s="128"/>
      <c r="BV14" s="128"/>
      <c r="BW14" s="128"/>
      <c r="BX14" s="128"/>
      <c r="BY14" s="128"/>
      <c r="CE14" s="197"/>
      <c r="CH14" s="53" t="s">
        <v>29</v>
      </c>
    </row>
    <row r="15" spans="1:86" ht="17.25" customHeight="1" thickTop="1" thickBot="1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102"/>
      <c r="O15" s="142" t="str">
        <f>IF(AA10="","",AA10)</f>
        <v/>
      </c>
      <c r="P15" s="142"/>
      <c r="Q15" s="142" t="s">
        <v>9</v>
      </c>
      <c r="R15" s="142"/>
      <c r="S15" s="142" t="str">
        <f>IF(W10="","",W10)</f>
        <v/>
      </c>
      <c r="T15" s="142"/>
      <c r="U15" s="103"/>
      <c r="V15" s="158"/>
      <c r="W15" s="158"/>
      <c r="X15" s="158"/>
      <c r="Y15" s="158"/>
      <c r="Z15" s="158"/>
      <c r="AA15" s="158"/>
      <c r="AB15" s="158"/>
      <c r="AC15" s="158"/>
      <c r="AD15" s="102"/>
      <c r="AE15" s="142"/>
      <c r="AF15" s="142"/>
      <c r="AG15" s="142" t="s">
        <v>9</v>
      </c>
      <c r="AH15" s="142"/>
      <c r="AI15" s="142"/>
      <c r="AJ15" s="142"/>
      <c r="AK15" s="103"/>
      <c r="AL15" s="102"/>
      <c r="AM15" s="142"/>
      <c r="AN15" s="142"/>
      <c r="AO15" s="142" t="s">
        <v>9</v>
      </c>
      <c r="AP15" s="142"/>
      <c r="AQ15" s="142"/>
      <c r="AR15" s="142"/>
      <c r="AS15" s="104"/>
      <c r="AT15" s="102"/>
      <c r="AU15" s="142"/>
      <c r="AV15" s="142"/>
      <c r="AW15" s="142" t="s">
        <v>9</v>
      </c>
      <c r="AX15" s="142"/>
      <c r="AY15" s="142"/>
      <c r="AZ15" s="142"/>
      <c r="BA15" s="103"/>
      <c r="BB15" s="129"/>
      <c r="BC15" s="164"/>
      <c r="BD15" s="164"/>
      <c r="BE15" s="129"/>
      <c r="BF15" s="129"/>
      <c r="BG15" s="129"/>
      <c r="BH15" s="129"/>
      <c r="BI15" s="129"/>
      <c r="BJ15" s="129"/>
      <c r="BK15" s="129"/>
      <c r="BL15" s="129"/>
      <c r="BM15" s="129"/>
      <c r="BN15" s="127"/>
      <c r="BO15" s="127"/>
      <c r="BP15" s="127"/>
      <c r="BQ15" s="129"/>
      <c r="BR15" s="129"/>
      <c r="BS15" s="129"/>
      <c r="BT15" s="129"/>
      <c r="BU15" s="129"/>
      <c r="BV15" s="129"/>
      <c r="BW15" s="129"/>
      <c r="BX15" s="129"/>
      <c r="BY15" s="129"/>
      <c r="CE15" s="197"/>
      <c r="CH15" s="53" t="s">
        <v>40</v>
      </c>
    </row>
    <row r="16" spans="1:86" ht="17.25" customHeight="1" thickTop="1" thickBot="1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2"/>
      <c r="N16" s="102"/>
      <c r="O16" s="142"/>
      <c r="P16" s="142"/>
      <c r="Q16" s="142"/>
      <c r="R16" s="142"/>
      <c r="S16" s="142"/>
      <c r="T16" s="142"/>
      <c r="U16" s="103"/>
      <c r="V16" s="158"/>
      <c r="W16" s="158"/>
      <c r="X16" s="158"/>
      <c r="Y16" s="158"/>
      <c r="Z16" s="158"/>
      <c r="AA16" s="158"/>
      <c r="AB16" s="158"/>
      <c r="AC16" s="158"/>
      <c r="AD16" s="102"/>
      <c r="AE16" s="142"/>
      <c r="AF16" s="142"/>
      <c r="AG16" s="142"/>
      <c r="AH16" s="142"/>
      <c r="AI16" s="142"/>
      <c r="AJ16" s="142"/>
      <c r="AK16" s="103"/>
      <c r="AL16" s="102"/>
      <c r="AM16" s="142"/>
      <c r="AN16" s="142"/>
      <c r="AO16" s="142"/>
      <c r="AP16" s="142"/>
      <c r="AQ16" s="142"/>
      <c r="AR16" s="142"/>
      <c r="AS16" s="104"/>
      <c r="AT16" s="102"/>
      <c r="AU16" s="142"/>
      <c r="AV16" s="142"/>
      <c r="AW16" s="142"/>
      <c r="AX16" s="142"/>
      <c r="AY16" s="142"/>
      <c r="AZ16" s="142"/>
      <c r="BA16" s="103"/>
      <c r="BB16" s="129"/>
      <c r="BC16" s="164"/>
      <c r="BD16" s="164"/>
      <c r="BE16" s="129"/>
      <c r="BF16" s="129"/>
      <c r="BG16" s="129"/>
      <c r="BH16" s="129"/>
      <c r="BI16" s="129"/>
      <c r="BJ16" s="129"/>
      <c r="BK16" s="129"/>
      <c r="BL16" s="129"/>
      <c r="BM16" s="129"/>
      <c r="BN16" s="127"/>
      <c r="BO16" s="127"/>
      <c r="BP16" s="127"/>
      <c r="BQ16" s="129"/>
      <c r="BR16" s="129"/>
      <c r="BS16" s="129"/>
      <c r="BT16" s="129"/>
      <c r="BU16" s="129"/>
      <c r="BV16" s="129"/>
      <c r="BW16" s="129"/>
      <c r="BX16" s="129"/>
      <c r="BY16" s="129"/>
      <c r="CE16" s="197"/>
      <c r="CH16" s="53" t="s">
        <v>41</v>
      </c>
    </row>
    <row r="17" spans="1:86" ht="17.25" customHeight="1" thickTop="1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N17" s="102"/>
      <c r="O17" s="142"/>
      <c r="P17" s="142"/>
      <c r="Q17" s="142"/>
      <c r="R17" s="142"/>
      <c r="S17" s="142"/>
      <c r="T17" s="142"/>
      <c r="U17" s="103"/>
      <c r="V17" s="158"/>
      <c r="W17" s="158"/>
      <c r="X17" s="158"/>
      <c r="Y17" s="158"/>
      <c r="Z17" s="158"/>
      <c r="AA17" s="158"/>
      <c r="AB17" s="158"/>
      <c r="AC17" s="158"/>
      <c r="AD17" s="102"/>
      <c r="AE17" s="142"/>
      <c r="AF17" s="142"/>
      <c r="AG17" s="142"/>
      <c r="AH17" s="142"/>
      <c r="AI17" s="142"/>
      <c r="AJ17" s="142"/>
      <c r="AK17" s="103"/>
      <c r="AL17" s="102"/>
      <c r="AM17" s="142"/>
      <c r="AN17" s="142"/>
      <c r="AO17" s="142"/>
      <c r="AP17" s="142"/>
      <c r="AQ17" s="142"/>
      <c r="AR17" s="142"/>
      <c r="AS17" s="104"/>
      <c r="AT17" s="102"/>
      <c r="AU17" s="142"/>
      <c r="AV17" s="142"/>
      <c r="AW17" s="142"/>
      <c r="AX17" s="142"/>
      <c r="AY17" s="142"/>
      <c r="AZ17" s="142"/>
      <c r="BA17" s="103"/>
      <c r="BB17" s="166"/>
      <c r="BC17" s="178"/>
      <c r="BD17" s="178"/>
      <c r="BE17" s="166"/>
      <c r="BF17" s="166"/>
      <c r="BG17" s="166"/>
      <c r="BH17" s="166"/>
      <c r="BI17" s="166"/>
      <c r="BJ17" s="166"/>
      <c r="BK17" s="166"/>
      <c r="BL17" s="166"/>
      <c r="BM17" s="166"/>
      <c r="BN17" s="177"/>
      <c r="BO17" s="177"/>
      <c r="BP17" s="177"/>
      <c r="BQ17" s="166"/>
      <c r="BR17" s="166"/>
      <c r="BS17" s="166"/>
      <c r="BT17" s="166"/>
      <c r="BU17" s="166"/>
      <c r="BV17" s="166"/>
      <c r="BW17" s="166"/>
      <c r="BX17" s="166"/>
      <c r="BY17" s="166"/>
      <c r="CE17" s="197"/>
      <c r="CH17" s="53"/>
    </row>
    <row r="18" spans="1:86" ht="17.25" customHeight="1">
      <c r="A18" s="144" t="s">
        <v>84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169" t="str">
        <f>IF(O20="","",IF(O20&lt;S20,"●",IF(O20&gt;S20,"○",IF(O20=S20,"△"))))</f>
        <v/>
      </c>
      <c r="O18" s="169"/>
      <c r="P18" s="169"/>
      <c r="Q18" s="169"/>
      <c r="R18" s="169"/>
      <c r="S18" s="169"/>
      <c r="T18" s="169"/>
      <c r="U18" s="169"/>
      <c r="V18" s="169" t="str">
        <f>IF(W20="","",IF(W20&lt;AA20,"●",IF(W20&gt;AA20,"○",IF(W20=AA20,"△"))))</f>
        <v/>
      </c>
      <c r="W18" s="169"/>
      <c r="X18" s="169"/>
      <c r="Y18" s="169"/>
      <c r="Z18" s="169"/>
      <c r="AA18" s="169"/>
      <c r="AB18" s="169"/>
      <c r="AC18" s="169"/>
      <c r="AD18" s="170"/>
      <c r="AE18" s="170"/>
      <c r="AF18" s="170"/>
      <c r="AG18" s="170"/>
      <c r="AH18" s="170"/>
      <c r="AI18" s="170"/>
      <c r="AJ18" s="170"/>
      <c r="AK18" s="170"/>
      <c r="AL18" s="171">
        <v>2</v>
      </c>
      <c r="AM18" s="172"/>
      <c r="AN18" s="172"/>
      <c r="AO18" s="175" t="str">
        <f>IF(AM20="","",IF(AM20&lt;AQ20,"●",IF(AM20&gt;AQ20,"○",IF(AM20=AQ20,"△"))))</f>
        <v/>
      </c>
      <c r="AP18" s="175"/>
      <c r="AQ18" s="98"/>
      <c r="AR18" s="98"/>
      <c r="AS18" s="99"/>
      <c r="AT18" s="171">
        <v>14</v>
      </c>
      <c r="AU18" s="172"/>
      <c r="AV18" s="172"/>
      <c r="AW18" s="175" t="str">
        <f>IF(AU20="","",IF(AU20&lt;AY20,"●",IF(AU20&gt;AY20,"○",IF(AU20=AY20,"△"))))</f>
        <v/>
      </c>
      <c r="AX18" s="175"/>
      <c r="AY18" s="98"/>
      <c r="AZ18" s="98"/>
      <c r="BA18" s="99"/>
      <c r="BB18" s="165">
        <f>COUNTIF(N18:BA19,"○")*1</f>
        <v>0</v>
      </c>
      <c r="BC18" s="176"/>
      <c r="BD18" s="176"/>
      <c r="BE18" s="165">
        <f>COUNTIF(N18:BA19,"●")*1</f>
        <v>0</v>
      </c>
      <c r="BF18" s="165"/>
      <c r="BG18" s="165"/>
      <c r="BH18" s="165">
        <f>COUNTIF(N18:BA19,"△")*1</f>
        <v>0</v>
      </c>
      <c r="BI18" s="165"/>
      <c r="BJ18" s="165"/>
      <c r="BK18" s="165">
        <f>COUNTIF(N18:BA19,"○")*3+COUNTIF(N18:BA19,"△")*1</f>
        <v>0</v>
      </c>
      <c r="BL18" s="165"/>
      <c r="BM18" s="165"/>
      <c r="BN18" s="167">
        <f>AE20+AM20+AU20+AI10+AI15</f>
        <v>0</v>
      </c>
      <c r="BO18" s="167"/>
      <c r="BP18" s="167"/>
      <c r="BQ18" s="165">
        <f>AI20+AQ20+AY20+AE10+AE15</f>
        <v>0</v>
      </c>
      <c r="BR18" s="165"/>
      <c r="BS18" s="165"/>
      <c r="BT18" s="165">
        <f>BN18-BQ18</f>
        <v>0</v>
      </c>
      <c r="BU18" s="165"/>
      <c r="BV18" s="165"/>
      <c r="BW18" s="165">
        <f>RANK(CE18,CE8:CE32)</f>
        <v>1</v>
      </c>
      <c r="BX18" s="165"/>
      <c r="BY18" s="165"/>
      <c r="CE18" s="197">
        <f>BK18+BT18/100+BN18/1000</f>
        <v>0</v>
      </c>
      <c r="CH18" s="53"/>
    </row>
    <row r="19" spans="1:86" ht="17.25" customHeight="1" thickBot="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58"/>
      <c r="AE19" s="158"/>
      <c r="AF19" s="158"/>
      <c r="AG19" s="158"/>
      <c r="AH19" s="158"/>
      <c r="AI19" s="158"/>
      <c r="AJ19" s="158"/>
      <c r="AK19" s="158"/>
      <c r="AL19" s="173"/>
      <c r="AM19" s="174"/>
      <c r="AN19" s="174"/>
      <c r="AO19" s="142"/>
      <c r="AP19" s="142"/>
      <c r="AQ19" s="100"/>
      <c r="AR19" s="100"/>
      <c r="AS19" s="101"/>
      <c r="AT19" s="173"/>
      <c r="AU19" s="174"/>
      <c r="AV19" s="174"/>
      <c r="AW19" s="142"/>
      <c r="AX19" s="142"/>
      <c r="AY19" s="100"/>
      <c r="AZ19" s="100"/>
      <c r="BA19" s="101"/>
      <c r="BB19" s="128"/>
      <c r="BC19" s="138"/>
      <c r="BD19" s="13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6"/>
      <c r="BO19" s="126"/>
      <c r="BP19" s="126"/>
      <c r="BQ19" s="128"/>
      <c r="BR19" s="128"/>
      <c r="BS19" s="128"/>
      <c r="BT19" s="128"/>
      <c r="BU19" s="128"/>
      <c r="BV19" s="128"/>
      <c r="BW19" s="128"/>
      <c r="BX19" s="128"/>
      <c r="BY19" s="128"/>
      <c r="CE19" s="197"/>
      <c r="CH19" s="53"/>
    </row>
    <row r="20" spans="1:86" ht="17.25" customHeight="1" thickTop="1" thickBot="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2"/>
      <c r="N20" s="102"/>
      <c r="O20" s="142" t="str">
        <f>IF(AI10="","",AI10)</f>
        <v/>
      </c>
      <c r="P20" s="142"/>
      <c r="Q20" s="142" t="s">
        <v>9</v>
      </c>
      <c r="R20" s="142"/>
      <c r="S20" s="142" t="str">
        <f>IF(AE10="","",AE10)</f>
        <v/>
      </c>
      <c r="T20" s="142"/>
      <c r="U20" s="103"/>
      <c r="V20" s="102"/>
      <c r="W20" s="142" t="str">
        <f>IF(AI15="","",AI15)</f>
        <v/>
      </c>
      <c r="X20" s="142"/>
      <c r="Y20" s="142" t="s">
        <v>9</v>
      </c>
      <c r="Z20" s="142"/>
      <c r="AA20" s="142" t="str">
        <f>IF(AE15="","",AE15)</f>
        <v/>
      </c>
      <c r="AB20" s="142"/>
      <c r="AC20" s="103"/>
      <c r="AD20" s="158"/>
      <c r="AE20" s="158"/>
      <c r="AF20" s="158"/>
      <c r="AG20" s="158"/>
      <c r="AH20" s="158"/>
      <c r="AI20" s="158"/>
      <c r="AJ20" s="158"/>
      <c r="AK20" s="158"/>
      <c r="AL20" s="102"/>
      <c r="AM20" s="142"/>
      <c r="AN20" s="142"/>
      <c r="AO20" s="142" t="s">
        <v>9</v>
      </c>
      <c r="AP20" s="142"/>
      <c r="AQ20" s="142"/>
      <c r="AR20" s="142"/>
      <c r="AS20" s="104"/>
      <c r="AT20" s="102"/>
      <c r="AU20" s="142"/>
      <c r="AV20" s="142"/>
      <c r="AW20" s="142" t="s">
        <v>9</v>
      </c>
      <c r="AX20" s="142"/>
      <c r="AY20" s="142"/>
      <c r="AZ20" s="142"/>
      <c r="BA20" s="103"/>
      <c r="BB20" s="129"/>
      <c r="BC20" s="164"/>
      <c r="BD20" s="164"/>
      <c r="BE20" s="129"/>
      <c r="BF20" s="129"/>
      <c r="BG20" s="129"/>
      <c r="BH20" s="129"/>
      <c r="BI20" s="129"/>
      <c r="BJ20" s="129"/>
      <c r="BK20" s="129"/>
      <c r="BL20" s="129"/>
      <c r="BM20" s="129"/>
      <c r="BN20" s="127"/>
      <c r="BO20" s="127"/>
      <c r="BP20" s="127"/>
      <c r="BQ20" s="129"/>
      <c r="BR20" s="129"/>
      <c r="BS20" s="129"/>
      <c r="BT20" s="129"/>
      <c r="BU20" s="129"/>
      <c r="BV20" s="129"/>
      <c r="BW20" s="129"/>
      <c r="BX20" s="129"/>
      <c r="BY20" s="129"/>
      <c r="CE20" s="197"/>
      <c r="CH20" s="53"/>
    </row>
    <row r="21" spans="1:86" ht="17.25" customHeight="1" thickTop="1" thickBot="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02"/>
      <c r="O21" s="142"/>
      <c r="P21" s="142"/>
      <c r="Q21" s="142"/>
      <c r="R21" s="142"/>
      <c r="S21" s="142"/>
      <c r="T21" s="142"/>
      <c r="U21" s="103"/>
      <c r="V21" s="102"/>
      <c r="W21" s="142"/>
      <c r="X21" s="142"/>
      <c r="Y21" s="142"/>
      <c r="Z21" s="142"/>
      <c r="AA21" s="142"/>
      <c r="AB21" s="142"/>
      <c r="AC21" s="103"/>
      <c r="AD21" s="158"/>
      <c r="AE21" s="158"/>
      <c r="AF21" s="158"/>
      <c r="AG21" s="158"/>
      <c r="AH21" s="158"/>
      <c r="AI21" s="158"/>
      <c r="AJ21" s="158"/>
      <c r="AK21" s="158"/>
      <c r="AL21" s="102"/>
      <c r="AM21" s="142"/>
      <c r="AN21" s="142"/>
      <c r="AO21" s="142"/>
      <c r="AP21" s="142"/>
      <c r="AQ21" s="142"/>
      <c r="AR21" s="142"/>
      <c r="AS21" s="104"/>
      <c r="AT21" s="102"/>
      <c r="AU21" s="142"/>
      <c r="AV21" s="142"/>
      <c r="AW21" s="142"/>
      <c r="AX21" s="142"/>
      <c r="AY21" s="142"/>
      <c r="AZ21" s="142"/>
      <c r="BA21" s="103"/>
      <c r="BB21" s="129"/>
      <c r="BC21" s="164"/>
      <c r="BD21" s="164"/>
      <c r="BE21" s="129"/>
      <c r="BF21" s="129"/>
      <c r="BG21" s="129"/>
      <c r="BH21" s="129"/>
      <c r="BI21" s="129"/>
      <c r="BJ21" s="129"/>
      <c r="BK21" s="129"/>
      <c r="BL21" s="129"/>
      <c r="BM21" s="129"/>
      <c r="BN21" s="127"/>
      <c r="BO21" s="127"/>
      <c r="BP21" s="127"/>
      <c r="BQ21" s="129"/>
      <c r="BR21" s="129"/>
      <c r="BS21" s="129"/>
      <c r="BT21" s="129"/>
      <c r="BU21" s="129"/>
      <c r="BV21" s="129"/>
      <c r="BW21" s="129"/>
      <c r="BX21" s="129"/>
      <c r="BY21" s="129"/>
      <c r="CE21" s="197"/>
    </row>
    <row r="22" spans="1:86" ht="17.25" customHeight="1" thickTop="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2"/>
      <c r="N22" s="105"/>
      <c r="O22" s="143"/>
      <c r="P22" s="143"/>
      <c r="Q22" s="143"/>
      <c r="R22" s="143"/>
      <c r="S22" s="143"/>
      <c r="T22" s="143"/>
      <c r="U22" s="106"/>
      <c r="V22" s="105"/>
      <c r="W22" s="143"/>
      <c r="X22" s="143"/>
      <c r="Y22" s="143"/>
      <c r="Z22" s="143"/>
      <c r="AA22" s="143"/>
      <c r="AB22" s="143"/>
      <c r="AC22" s="106"/>
      <c r="AD22" s="161"/>
      <c r="AE22" s="161"/>
      <c r="AF22" s="161"/>
      <c r="AG22" s="161"/>
      <c r="AH22" s="161"/>
      <c r="AI22" s="161"/>
      <c r="AJ22" s="161"/>
      <c r="AK22" s="161"/>
      <c r="AL22" s="105"/>
      <c r="AM22" s="143"/>
      <c r="AN22" s="143"/>
      <c r="AO22" s="143"/>
      <c r="AP22" s="143"/>
      <c r="AQ22" s="143"/>
      <c r="AR22" s="143"/>
      <c r="AS22" s="107"/>
      <c r="AT22" s="105"/>
      <c r="AU22" s="143"/>
      <c r="AV22" s="143"/>
      <c r="AW22" s="143"/>
      <c r="AX22" s="143"/>
      <c r="AY22" s="143"/>
      <c r="AZ22" s="143"/>
      <c r="BA22" s="106"/>
      <c r="BB22" s="166"/>
      <c r="BC22" s="178"/>
      <c r="BD22" s="178"/>
      <c r="BE22" s="166"/>
      <c r="BF22" s="166"/>
      <c r="BG22" s="166"/>
      <c r="BH22" s="166"/>
      <c r="BI22" s="166"/>
      <c r="BJ22" s="166"/>
      <c r="BK22" s="166"/>
      <c r="BL22" s="166"/>
      <c r="BM22" s="166"/>
      <c r="BN22" s="177"/>
      <c r="BO22" s="177"/>
      <c r="BP22" s="177"/>
      <c r="BQ22" s="166"/>
      <c r="BR22" s="166"/>
      <c r="BS22" s="166"/>
      <c r="BT22" s="166"/>
      <c r="BU22" s="166"/>
      <c r="BV22" s="166"/>
      <c r="BW22" s="166"/>
      <c r="BX22" s="166"/>
      <c r="BY22" s="166"/>
      <c r="CE22" s="197"/>
    </row>
    <row r="23" spans="1:86" ht="17.25" customHeight="1">
      <c r="A23" s="198" t="s">
        <v>85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6"/>
      <c r="N23" s="157" t="str">
        <f>IF(O25="","",IF(O25&lt;S25,"●",IF(O25&gt;S25,"○",IF(O25=S25,"△"))))</f>
        <v/>
      </c>
      <c r="O23" s="157"/>
      <c r="P23" s="157"/>
      <c r="Q23" s="157"/>
      <c r="R23" s="157"/>
      <c r="S23" s="157"/>
      <c r="T23" s="157"/>
      <c r="U23" s="157"/>
      <c r="V23" s="157" t="str">
        <f>IF(W25="","",IF(W25&lt;AA25,"●",IF(W25&gt;AA25,"○",IF(W25=AA25,"△"))))</f>
        <v/>
      </c>
      <c r="W23" s="157"/>
      <c r="X23" s="157"/>
      <c r="Y23" s="157"/>
      <c r="Z23" s="157"/>
      <c r="AA23" s="157"/>
      <c r="AB23" s="157"/>
      <c r="AC23" s="157"/>
      <c r="AD23" s="157" t="str">
        <f>IF(AE25="","",IF(AE25&lt;AI25,"●",IF(AE25&gt;AI25,"○",IF(AE25=AI25,"△"))))</f>
        <v/>
      </c>
      <c r="AE23" s="157"/>
      <c r="AF23" s="157"/>
      <c r="AG23" s="157"/>
      <c r="AH23" s="157"/>
      <c r="AI23" s="157"/>
      <c r="AJ23" s="157"/>
      <c r="AK23" s="157"/>
      <c r="AL23" s="158"/>
      <c r="AM23" s="159"/>
      <c r="AN23" s="159"/>
      <c r="AO23" s="159"/>
      <c r="AP23" s="159"/>
      <c r="AQ23" s="159"/>
      <c r="AR23" s="159"/>
      <c r="AS23" s="160"/>
      <c r="AT23" s="171">
        <v>9</v>
      </c>
      <c r="AU23" s="172"/>
      <c r="AV23" s="172"/>
      <c r="AW23" s="175" t="str">
        <f>IF(AU25="","",IF(AU25&lt;AY25,"●",IF(AU25&gt;AY25,"○",IF(AU25=AY25,"△"))))</f>
        <v/>
      </c>
      <c r="AX23" s="175"/>
      <c r="AY23" s="98"/>
      <c r="AZ23" s="98"/>
      <c r="BA23" s="99"/>
      <c r="BB23" s="165">
        <f>COUNTIF(N23:BA24,"○")*1</f>
        <v>0</v>
      </c>
      <c r="BC23" s="176"/>
      <c r="BD23" s="176"/>
      <c r="BE23" s="165">
        <f>COUNTIF(N23:BA24,"●")*1</f>
        <v>0</v>
      </c>
      <c r="BF23" s="165"/>
      <c r="BG23" s="165"/>
      <c r="BH23" s="165">
        <f>COUNTIF(N23:BA24,"△")*1</f>
        <v>0</v>
      </c>
      <c r="BI23" s="165"/>
      <c r="BJ23" s="165"/>
      <c r="BK23" s="165">
        <f>COUNTIF(N23:BA24,"○")*3+COUNTIF(N23:BA24,"△")*1</f>
        <v>0</v>
      </c>
      <c r="BL23" s="165"/>
      <c r="BM23" s="165"/>
      <c r="BN23" s="167">
        <f>AM25+AU25+AQ10+AQ15+AQ20</f>
        <v>0</v>
      </c>
      <c r="BO23" s="167"/>
      <c r="BP23" s="167"/>
      <c r="BQ23" s="165">
        <f>AM10+AM15+AM20+AQ25+AY25</f>
        <v>0</v>
      </c>
      <c r="BR23" s="165"/>
      <c r="BS23" s="165"/>
      <c r="BT23" s="165">
        <f>BN23-BQ23</f>
        <v>0</v>
      </c>
      <c r="BU23" s="165"/>
      <c r="BV23" s="165"/>
      <c r="BW23" s="165">
        <f>RANK(CE23,CE8:CE32)</f>
        <v>1</v>
      </c>
      <c r="BX23" s="165"/>
      <c r="BY23" s="165"/>
      <c r="CE23" s="197">
        <f>BK23+BT23/100+BN23/1000</f>
        <v>0</v>
      </c>
    </row>
    <row r="24" spans="1:86" ht="17.25" customHeight="1" thickBot="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8"/>
      <c r="AM24" s="159"/>
      <c r="AN24" s="159"/>
      <c r="AO24" s="159"/>
      <c r="AP24" s="159"/>
      <c r="AQ24" s="159"/>
      <c r="AR24" s="159"/>
      <c r="AS24" s="160"/>
      <c r="AT24" s="173"/>
      <c r="AU24" s="174"/>
      <c r="AV24" s="174"/>
      <c r="AW24" s="142"/>
      <c r="AX24" s="142"/>
      <c r="AY24" s="100"/>
      <c r="AZ24" s="100"/>
      <c r="BA24" s="101"/>
      <c r="BB24" s="128"/>
      <c r="BC24" s="138"/>
      <c r="BD24" s="13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6"/>
      <c r="BO24" s="126"/>
      <c r="BP24" s="126"/>
      <c r="BQ24" s="128"/>
      <c r="BR24" s="128"/>
      <c r="BS24" s="128"/>
      <c r="BT24" s="128"/>
      <c r="BU24" s="128"/>
      <c r="BV24" s="128"/>
      <c r="BW24" s="128"/>
      <c r="BX24" s="128"/>
      <c r="BY24" s="128"/>
      <c r="CE24" s="197"/>
    </row>
    <row r="25" spans="1:86" ht="17.25" customHeight="1" thickTop="1" thickBot="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2"/>
      <c r="N25" s="102"/>
      <c r="O25" s="142" t="str">
        <f>IF(AQ10="","",AQ10)</f>
        <v/>
      </c>
      <c r="P25" s="142"/>
      <c r="Q25" s="142" t="s">
        <v>9</v>
      </c>
      <c r="R25" s="142"/>
      <c r="S25" s="142" t="str">
        <f>IF(AM10="","",AM10)</f>
        <v/>
      </c>
      <c r="T25" s="142"/>
      <c r="U25" s="103"/>
      <c r="V25" s="102"/>
      <c r="W25" s="142" t="str">
        <f>IF(AQ15="","",AQ15)</f>
        <v/>
      </c>
      <c r="X25" s="142"/>
      <c r="Y25" s="142" t="s">
        <v>9</v>
      </c>
      <c r="Z25" s="142"/>
      <c r="AA25" s="142" t="str">
        <f>IF(AM15="","",AM15)</f>
        <v/>
      </c>
      <c r="AB25" s="142"/>
      <c r="AC25" s="103"/>
      <c r="AD25" s="102"/>
      <c r="AE25" s="142" t="str">
        <f>IF(AQ20="","",AQ20)</f>
        <v/>
      </c>
      <c r="AF25" s="142"/>
      <c r="AG25" s="142" t="s">
        <v>9</v>
      </c>
      <c r="AH25" s="142"/>
      <c r="AI25" s="142" t="str">
        <f>IF(AM20="","",AM20)</f>
        <v/>
      </c>
      <c r="AJ25" s="142"/>
      <c r="AK25" s="103"/>
      <c r="AL25" s="158"/>
      <c r="AM25" s="159"/>
      <c r="AN25" s="159"/>
      <c r="AO25" s="159"/>
      <c r="AP25" s="159"/>
      <c r="AQ25" s="159"/>
      <c r="AR25" s="159"/>
      <c r="AS25" s="160"/>
      <c r="AT25" s="102"/>
      <c r="AU25" s="142"/>
      <c r="AV25" s="142"/>
      <c r="AW25" s="142" t="s">
        <v>9</v>
      </c>
      <c r="AX25" s="142"/>
      <c r="AY25" s="142"/>
      <c r="AZ25" s="142"/>
      <c r="BA25" s="103"/>
      <c r="BB25" s="129"/>
      <c r="BC25" s="164"/>
      <c r="BD25" s="164"/>
      <c r="BE25" s="129"/>
      <c r="BF25" s="129"/>
      <c r="BG25" s="129"/>
      <c r="BH25" s="129"/>
      <c r="BI25" s="129"/>
      <c r="BJ25" s="129"/>
      <c r="BK25" s="129"/>
      <c r="BL25" s="129"/>
      <c r="BM25" s="129"/>
      <c r="BN25" s="127"/>
      <c r="BO25" s="127"/>
      <c r="BP25" s="127"/>
      <c r="BQ25" s="129"/>
      <c r="BR25" s="129"/>
      <c r="BS25" s="129"/>
      <c r="BT25" s="129"/>
      <c r="BU25" s="129"/>
      <c r="BV25" s="129"/>
      <c r="BW25" s="129"/>
      <c r="BX25" s="129"/>
      <c r="BY25" s="129"/>
      <c r="CE25" s="197"/>
    </row>
    <row r="26" spans="1:86" ht="17.25" customHeight="1" thickTop="1" thickBot="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2"/>
      <c r="N26" s="102"/>
      <c r="O26" s="142"/>
      <c r="P26" s="142"/>
      <c r="Q26" s="142"/>
      <c r="R26" s="142"/>
      <c r="S26" s="142"/>
      <c r="T26" s="142"/>
      <c r="U26" s="103"/>
      <c r="V26" s="102"/>
      <c r="W26" s="142"/>
      <c r="X26" s="142"/>
      <c r="Y26" s="142"/>
      <c r="Z26" s="142"/>
      <c r="AA26" s="142"/>
      <c r="AB26" s="142"/>
      <c r="AC26" s="103"/>
      <c r="AD26" s="102"/>
      <c r="AE26" s="142"/>
      <c r="AF26" s="142"/>
      <c r="AG26" s="142"/>
      <c r="AH26" s="142"/>
      <c r="AI26" s="142"/>
      <c r="AJ26" s="142"/>
      <c r="AK26" s="103"/>
      <c r="AL26" s="158"/>
      <c r="AM26" s="159"/>
      <c r="AN26" s="159"/>
      <c r="AO26" s="159"/>
      <c r="AP26" s="159"/>
      <c r="AQ26" s="159"/>
      <c r="AR26" s="159"/>
      <c r="AS26" s="160"/>
      <c r="AT26" s="102"/>
      <c r="AU26" s="142"/>
      <c r="AV26" s="142"/>
      <c r="AW26" s="142"/>
      <c r="AX26" s="142"/>
      <c r="AY26" s="142"/>
      <c r="AZ26" s="142"/>
      <c r="BA26" s="103"/>
      <c r="BB26" s="129"/>
      <c r="BC26" s="164"/>
      <c r="BD26" s="164"/>
      <c r="BE26" s="129"/>
      <c r="BF26" s="129"/>
      <c r="BG26" s="129"/>
      <c r="BH26" s="129"/>
      <c r="BI26" s="129"/>
      <c r="BJ26" s="129"/>
      <c r="BK26" s="129"/>
      <c r="BL26" s="129"/>
      <c r="BM26" s="129"/>
      <c r="BN26" s="127"/>
      <c r="BO26" s="127"/>
      <c r="BP26" s="127"/>
      <c r="BQ26" s="129"/>
      <c r="BR26" s="129"/>
      <c r="BS26" s="129"/>
      <c r="BT26" s="129"/>
      <c r="BU26" s="129"/>
      <c r="BV26" s="129"/>
      <c r="BW26" s="129"/>
      <c r="BX26" s="129"/>
      <c r="BY26" s="129"/>
      <c r="CE26" s="197"/>
    </row>
    <row r="27" spans="1:86" ht="17.25" customHeight="1" thickTop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2"/>
      <c r="N27" s="105"/>
      <c r="O27" s="143"/>
      <c r="P27" s="143"/>
      <c r="Q27" s="143"/>
      <c r="R27" s="143"/>
      <c r="S27" s="143"/>
      <c r="T27" s="143"/>
      <c r="U27" s="106"/>
      <c r="V27" s="105"/>
      <c r="W27" s="143"/>
      <c r="X27" s="143"/>
      <c r="Y27" s="143"/>
      <c r="Z27" s="143"/>
      <c r="AA27" s="143"/>
      <c r="AB27" s="143"/>
      <c r="AC27" s="106"/>
      <c r="AD27" s="105"/>
      <c r="AE27" s="143"/>
      <c r="AF27" s="143"/>
      <c r="AG27" s="143"/>
      <c r="AH27" s="143"/>
      <c r="AI27" s="143"/>
      <c r="AJ27" s="143"/>
      <c r="AK27" s="106"/>
      <c r="AL27" s="161"/>
      <c r="AM27" s="162"/>
      <c r="AN27" s="162"/>
      <c r="AO27" s="162"/>
      <c r="AP27" s="162"/>
      <c r="AQ27" s="162"/>
      <c r="AR27" s="162"/>
      <c r="AS27" s="163"/>
      <c r="AT27" s="105"/>
      <c r="AU27" s="143"/>
      <c r="AV27" s="143"/>
      <c r="AW27" s="143"/>
      <c r="AX27" s="143"/>
      <c r="AY27" s="143"/>
      <c r="AZ27" s="143"/>
      <c r="BA27" s="106"/>
      <c r="BB27" s="166"/>
      <c r="BC27" s="178"/>
      <c r="BD27" s="178"/>
      <c r="BE27" s="166"/>
      <c r="BF27" s="166"/>
      <c r="BG27" s="166"/>
      <c r="BH27" s="166"/>
      <c r="BI27" s="166"/>
      <c r="BJ27" s="166"/>
      <c r="BK27" s="166"/>
      <c r="BL27" s="166"/>
      <c r="BM27" s="166"/>
      <c r="BN27" s="177"/>
      <c r="BO27" s="177"/>
      <c r="BP27" s="177"/>
      <c r="BQ27" s="166"/>
      <c r="BR27" s="166"/>
      <c r="BS27" s="166"/>
      <c r="BT27" s="166"/>
      <c r="BU27" s="166"/>
      <c r="BV27" s="166"/>
      <c r="BW27" s="166"/>
      <c r="BX27" s="166"/>
      <c r="BY27" s="166"/>
      <c r="CE27" s="197"/>
    </row>
    <row r="28" spans="1:86" ht="17.25" customHeight="1">
      <c r="A28" s="144" t="s">
        <v>86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6"/>
      <c r="N28" s="157" t="str">
        <f>IF(O30="","",IF(O30&lt;S30,"●",IF(O30&gt;S30,"○",IF(O30=S30,"△"))))</f>
        <v/>
      </c>
      <c r="O28" s="157"/>
      <c r="P28" s="157"/>
      <c r="Q28" s="157"/>
      <c r="R28" s="157"/>
      <c r="S28" s="157"/>
      <c r="T28" s="157"/>
      <c r="U28" s="157"/>
      <c r="V28" s="157" t="str">
        <f>IF(W30="","",IF(W30&lt;AA30,"●",IF(W30&gt;AA30,"○",IF(W30=AA30,"△"))))</f>
        <v/>
      </c>
      <c r="W28" s="157"/>
      <c r="X28" s="157"/>
      <c r="Y28" s="157"/>
      <c r="Z28" s="157"/>
      <c r="AA28" s="157"/>
      <c r="AB28" s="157"/>
      <c r="AC28" s="157"/>
      <c r="AD28" s="157" t="str">
        <f>IF(AE30="","",IF(AE30&lt;AI30,"●",IF(AE30&gt;AI30,"○",IF(AE30=AI30,"△"))))</f>
        <v/>
      </c>
      <c r="AE28" s="157"/>
      <c r="AF28" s="157"/>
      <c r="AG28" s="157"/>
      <c r="AH28" s="157"/>
      <c r="AI28" s="157"/>
      <c r="AJ28" s="157"/>
      <c r="AK28" s="157"/>
      <c r="AL28" s="157" t="str">
        <f>IF(AM30="","",IF(AM30&lt;AQ30,"●",IF(AM30&gt;AQ30,"○",IF(AM30=AQ30,"△"))))</f>
        <v/>
      </c>
      <c r="AM28" s="157"/>
      <c r="AN28" s="157"/>
      <c r="AO28" s="157"/>
      <c r="AP28" s="157"/>
      <c r="AQ28" s="157"/>
      <c r="AR28" s="157"/>
      <c r="AS28" s="157"/>
      <c r="AT28" s="158"/>
      <c r="AU28" s="159"/>
      <c r="AV28" s="159"/>
      <c r="AW28" s="159"/>
      <c r="AX28" s="159"/>
      <c r="AY28" s="159"/>
      <c r="AZ28" s="159"/>
      <c r="BA28" s="159"/>
      <c r="BB28" s="165">
        <f>COUNTIF(N28:BA29,"○")*1</f>
        <v>0</v>
      </c>
      <c r="BC28" s="176"/>
      <c r="BD28" s="176"/>
      <c r="BE28" s="165">
        <f>COUNTIF(N28:BA29,"●")*1</f>
        <v>0</v>
      </c>
      <c r="BF28" s="165"/>
      <c r="BG28" s="165"/>
      <c r="BH28" s="165">
        <f>COUNTIF(N28:BA29,"△")*1</f>
        <v>0</v>
      </c>
      <c r="BI28" s="165"/>
      <c r="BJ28" s="165"/>
      <c r="BK28" s="165">
        <f>COUNTIF(N28:BA29,"○")*3+COUNTIF(N28:BA29,"△")*1</f>
        <v>0</v>
      </c>
      <c r="BL28" s="165"/>
      <c r="BM28" s="165"/>
      <c r="BN28" s="167">
        <f>AU30+AY10+AY15+AY20+AY25</f>
        <v>0</v>
      </c>
      <c r="BO28" s="167"/>
      <c r="BP28" s="167"/>
      <c r="BQ28" s="165">
        <f>AY30+AU10+AU15+AU20+AU25</f>
        <v>0</v>
      </c>
      <c r="BR28" s="165"/>
      <c r="BS28" s="165"/>
      <c r="BT28" s="165">
        <f>BN28-BQ28</f>
        <v>0</v>
      </c>
      <c r="BU28" s="165"/>
      <c r="BV28" s="165"/>
      <c r="BW28" s="165">
        <f>RANK(CE28,CE8:CE32)</f>
        <v>1</v>
      </c>
      <c r="BX28" s="165"/>
      <c r="BY28" s="165"/>
      <c r="CE28" s="197">
        <f>BK28+BT28/100+BN28/1000</f>
        <v>0</v>
      </c>
    </row>
    <row r="29" spans="1:86" ht="17.25" customHeight="1" thickBot="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9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8"/>
      <c r="AU29" s="159"/>
      <c r="AV29" s="159"/>
      <c r="AW29" s="159"/>
      <c r="AX29" s="159"/>
      <c r="AY29" s="159"/>
      <c r="AZ29" s="159"/>
      <c r="BA29" s="159"/>
      <c r="BB29" s="128"/>
      <c r="BC29" s="138"/>
      <c r="BD29" s="13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6"/>
      <c r="BO29" s="126"/>
      <c r="BP29" s="126"/>
      <c r="BQ29" s="128"/>
      <c r="BR29" s="128"/>
      <c r="BS29" s="128"/>
      <c r="BT29" s="128"/>
      <c r="BU29" s="128"/>
      <c r="BV29" s="128"/>
      <c r="BW29" s="128"/>
      <c r="BX29" s="128"/>
      <c r="BY29" s="128"/>
      <c r="CE29" s="197"/>
    </row>
    <row r="30" spans="1:86" ht="17.25" customHeight="1" thickTop="1" thickBot="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2"/>
      <c r="N30" s="102"/>
      <c r="O30" s="142" t="str">
        <f>IF(AY10="","",AY10)</f>
        <v/>
      </c>
      <c r="P30" s="142"/>
      <c r="Q30" s="142" t="s">
        <v>9</v>
      </c>
      <c r="R30" s="142"/>
      <c r="S30" s="142" t="str">
        <f>IF(AU10="","",AU10)</f>
        <v/>
      </c>
      <c r="T30" s="142"/>
      <c r="U30" s="103"/>
      <c r="V30" s="102"/>
      <c r="W30" s="142" t="str">
        <f>IF(AY15="","",AY15)</f>
        <v/>
      </c>
      <c r="X30" s="142"/>
      <c r="Y30" s="142" t="s">
        <v>9</v>
      </c>
      <c r="Z30" s="142"/>
      <c r="AA30" s="142" t="str">
        <f>IF(AU15="","",AU15)</f>
        <v/>
      </c>
      <c r="AB30" s="142"/>
      <c r="AC30" s="103"/>
      <c r="AD30" s="102"/>
      <c r="AE30" s="142" t="str">
        <f>IF(AY20="","",AY20)</f>
        <v/>
      </c>
      <c r="AF30" s="142"/>
      <c r="AG30" s="142" t="s">
        <v>9</v>
      </c>
      <c r="AH30" s="142"/>
      <c r="AI30" s="142" t="str">
        <f>IF(AU20="","",AU20)</f>
        <v/>
      </c>
      <c r="AJ30" s="142"/>
      <c r="AK30" s="103"/>
      <c r="AL30" s="102"/>
      <c r="AM30" s="142" t="str">
        <f>IF(AY25="","",AY25)</f>
        <v/>
      </c>
      <c r="AN30" s="142"/>
      <c r="AO30" s="142" t="s">
        <v>9</v>
      </c>
      <c r="AP30" s="142"/>
      <c r="AQ30" s="142" t="str">
        <f>IF(AU25="","",AU25)</f>
        <v/>
      </c>
      <c r="AR30" s="142"/>
      <c r="AS30" s="103"/>
      <c r="AT30" s="158"/>
      <c r="AU30" s="159"/>
      <c r="AV30" s="159"/>
      <c r="AW30" s="159"/>
      <c r="AX30" s="159"/>
      <c r="AY30" s="159"/>
      <c r="AZ30" s="159"/>
      <c r="BA30" s="159"/>
      <c r="BB30" s="129"/>
      <c r="BC30" s="164"/>
      <c r="BD30" s="164"/>
      <c r="BE30" s="129"/>
      <c r="BF30" s="129"/>
      <c r="BG30" s="129"/>
      <c r="BH30" s="129"/>
      <c r="BI30" s="129"/>
      <c r="BJ30" s="129"/>
      <c r="BK30" s="129"/>
      <c r="BL30" s="129"/>
      <c r="BM30" s="129"/>
      <c r="BN30" s="127"/>
      <c r="BO30" s="127"/>
      <c r="BP30" s="127"/>
      <c r="BQ30" s="129"/>
      <c r="BR30" s="129"/>
      <c r="BS30" s="129"/>
      <c r="BT30" s="129"/>
      <c r="BU30" s="129"/>
      <c r="BV30" s="129"/>
      <c r="BW30" s="129"/>
      <c r="BX30" s="129"/>
      <c r="BY30" s="129"/>
      <c r="CE30" s="197"/>
    </row>
    <row r="31" spans="1:86" ht="17.25" customHeight="1" thickTop="1" thickBo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N31" s="102"/>
      <c r="O31" s="142"/>
      <c r="P31" s="142"/>
      <c r="Q31" s="142"/>
      <c r="R31" s="142"/>
      <c r="S31" s="142"/>
      <c r="T31" s="142"/>
      <c r="U31" s="103"/>
      <c r="V31" s="102"/>
      <c r="W31" s="142"/>
      <c r="X31" s="142"/>
      <c r="Y31" s="142"/>
      <c r="Z31" s="142"/>
      <c r="AA31" s="142"/>
      <c r="AB31" s="142"/>
      <c r="AC31" s="103"/>
      <c r="AD31" s="102"/>
      <c r="AE31" s="142"/>
      <c r="AF31" s="142"/>
      <c r="AG31" s="142"/>
      <c r="AH31" s="142"/>
      <c r="AI31" s="142"/>
      <c r="AJ31" s="142"/>
      <c r="AK31" s="103"/>
      <c r="AL31" s="102"/>
      <c r="AM31" s="142"/>
      <c r="AN31" s="142"/>
      <c r="AO31" s="142"/>
      <c r="AP31" s="142"/>
      <c r="AQ31" s="142"/>
      <c r="AR31" s="142"/>
      <c r="AS31" s="103"/>
      <c r="AT31" s="158"/>
      <c r="AU31" s="159"/>
      <c r="AV31" s="159"/>
      <c r="AW31" s="159"/>
      <c r="AX31" s="159"/>
      <c r="AY31" s="159"/>
      <c r="AZ31" s="159"/>
      <c r="BA31" s="159"/>
      <c r="BB31" s="129"/>
      <c r="BC31" s="164"/>
      <c r="BD31" s="164"/>
      <c r="BE31" s="129"/>
      <c r="BF31" s="129"/>
      <c r="BG31" s="129"/>
      <c r="BH31" s="129"/>
      <c r="BI31" s="129"/>
      <c r="BJ31" s="129"/>
      <c r="BK31" s="129"/>
      <c r="BL31" s="129"/>
      <c r="BM31" s="129"/>
      <c r="BN31" s="127"/>
      <c r="BO31" s="127"/>
      <c r="BP31" s="127"/>
      <c r="BQ31" s="129"/>
      <c r="BR31" s="129"/>
      <c r="BS31" s="129"/>
      <c r="BT31" s="129"/>
      <c r="BU31" s="129"/>
      <c r="BV31" s="129"/>
      <c r="BW31" s="129"/>
      <c r="BX31" s="129"/>
      <c r="BY31" s="129"/>
      <c r="CE31" s="197"/>
    </row>
    <row r="32" spans="1:86" ht="17.25" customHeight="1" thickTop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105"/>
      <c r="O32" s="143"/>
      <c r="P32" s="143"/>
      <c r="Q32" s="143"/>
      <c r="R32" s="143"/>
      <c r="S32" s="143"/>
      <c r="T32" s="143"/>
      <c r="U32" s="106"/>
      <c r="V32" s="105"/>
      <c r="W32" s="143"/>
      <c r="X32" s="143"/>
      <c r="Y32" s="143"/>
      <c r="Z32" s="143"/>
      <c r="AA32" s="143"/>
      <c r="AB32" s="143"/>
      <c r="AC32" s="106"/>
      <c r="AD32" s="105"/>
      <c r="AE32" s="143"/>
      <c r="AF32" s="143"/>
      <c r="AG32" s="143"/>
      <c r="AH32" s="143"/>
      <c r="AI32" s="143"/>
      <c r="AJ32" s="143"/>
      <c r="AK32" s="106"/>
      <c r="AL32" s="105"/>
      <c r="AM32" s="143"/>
      <c r="AN32" s="143"/>
      <c r="AO32" s="143"/>
      <c r="AP32" s="143"/>
      <c r="AQ32" s="143"/>
      <c r="AR32" s="143"/>
      <c r="AS32" s="106"/>
      <c r="AT32" s="161"/>
      <c r="AU32" s="162"/>
      <c r="AV32" s="162"/>
      <c r="AW32" s="162"/>
      <c r="AX32" s="162"/>
      <c r="AY32" s="162"/>
      <c r="AZ32" s="162"/>
      <c r="BA32" s="162"/>
      <c r="BB32" s="129"/>
      <c r="BC32" s="164"/>
      <c r="BD32" s="164"/>
      <c r="BE32" s="129"/>
      <c r="BF32" s="129"/>
      <c r="BG32" s="129"/>
      <c r="BH32" s="129"/>
      <c r="BI32" s="129"/>
      <c r="BJ32" s="129"/>
      <c r="BK32" s="129"/>
      <c r="BL32" s="129"/>
      <c r="BM32" s="129"/>
      <c r="BN32" s="127"/>
      <c r="BO32" s="127"/>
      <c r="BP32" s="127"/>
      <c r="BQ32" s="129"/>
      <c r="BR32" s="129"/>
      <c r="BS32" s="129"/>
      <c r="BT32" s="129"/>
      <c r="BU32" s="129"/>
      <c r="BV32" s="129"/>
      <c r="BW32" s="129"/>
      <c r="BX32" s="129"/>
      <c r="BY32" s="129"/>
      <c r="CE32" s="197"/>
    </row>
    <row r="33" spans="1:83" ht="17.2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3"/>
      <c r="BO33" s="103"/>
      <c r="BP33" s="103"/>
      <c r="BQ33" s="108"/>
      <c r="BR33" s="108"/>
      <c r="BS33" s="108"/>
      <c r="BT33" s="108"/>
      <c r="BU33" s="108"/>
      <c r="BV33" s="108"/>
      <c r="BW33" s="108"/>
      <c r="BX33" s="108"/>
      <c r="BY33" s="108"/>
      <c r="CE33" s="93"/>
    </row>
    <row r="34" spans="1:83" ht="18.75"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</row>
    <row r="35" spans="1:83" ht="28.9" customHeight="1">
      <c r="A35" s="188" t="s">
        <v>76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79" t="str">
        <f>A36</f>
        <v>Ａﾌﾞﾛｯｸ4位</v>
      </c>
      <c r="O35" s="180"/>
      <c r="P35" s="180"/>
      <c r="Q35" s="180"/>
      <c r="R35" s="180"/>
      <c r="S35" s="180"/>
      <c r="T35" s="180"/>
      <c r="U35" s="180"/>
      <c r="V35" s="179" t="str">
        <f>A41</f>
        <v>Ａﾌﾞﾛｯｸ5位</v>
      </c>
      <c r="W35" s="180"/>
      <c r="X35" s="180"/>
      <c r="Y35" s="180"/>
      <c r="Z35" s="180"/>
      <c r="AA35" s="180"/>
      <c r="AB35" s="180"/>
      <c r="AC35" s="180"/>
      <c r="AD35" s="179" t="str">
        <f>A46</f>
        <v>Ｂﾌﾞﾛｯｸ3位</v>
      </c>
      <c r="AE35" s="180"/>
      <c r="AF35" s="180"/>
      <c r="AG35" s="180"/>
      <c r="AH35" s="180"/>
      <c r="AI35" s="180"/>
      <c r="AJ35" s="180"/>
      <c r="AK35" s="180"/>
      <c r="AL35" s="179" t="str">
        <f>A51</f>
        <v>Ｂﾌﾞﾛｯｸ4位</v>
      </c>
      <c r="AM35" s="180"/>
      <c r="AN35" s="180"/>
      <c r="AO35" s="180"/>
      <c r="AP35" s="180"/>
      <c r="AQ35" s="180"/>
      <c r="AR35" s="180"/>
      <c r="AS35" s="181"/>
      <c r="AT35" s="180" t="s">
        <v>1</v>
      </c>
      <c r="AU35" s="180"/>
      <c r="AV35" s="181"/>
      <c r="AW35" s="179" t="s">
        <v>2</v>
      </c>
      <c r="AX35" s="180"/>
      <c r="AY35" s="181"/>
      <c r="AZ35" s="179" t="s">
        <v>3</v>
      </c>
      <c r="BA35" s="180"/>
      <c r="BB35" s="181"/>
      <c r="BC35" s="179" t="s">
        <v>4</v>
      </c>
      <c r="BD35" s="180"/>
      <c r="BE35" s="181"/>
      <c r="BF35" s="179" t="s">
        <v>5</v>
      </c>
      <c r="BG35" s="180"/>
      <c r="BH35" s="181"/>
      <c r="BI35" s="182" t="s">
        <v>6</v>
      </c>
      <c r="BJ35" s="183"/>
      <c r="BK35" s="184"/>
      <c r="BL35" s="182" t="s">
        <v>65</v>
      </c>
      <c r="BM35" s="183"/>
      <c r="BN35" s="184"/>
      <c r="BO35" s="182" t="s">
        <v>64</v>
      </c>
      <c r="BP35" s="183"/>
      <c r="BQ35" s="184"/>
      <c r="BR35" s="110"/>
      <c r="BS35" s="109"/>
      <c r="BT35" s="109"/>
      <c r="BU35" s="109"/>
      <c r="BV35" s="109"/>
      <c r="BW35" s="109"/>
      <c r="BX35" s="109"/>
      <c r="BY35" s="109"/>
    </row>
    <row r="36" spans="1:83" ht="15" customHeight="1">
      <c r="A36" s="144" t="s">
        <v>87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  <c r="N36" s="170"/>
      <c r="O36" s="170"/>
      <c r="P36" s="170"/>
      <c r="Q36" s="170"/>
      <c r="R36" s="170"/>
      <c r="S36" s="170"/>
      <c r="T36" s="170"/>
      <c r="U36" s="170"/>
      <c r="V36" s="171">
        <v>3</v>
      </c>
      <c r="W36" s="172"/>
      <c r="X36" s="172"/>
      <c r="Y36" s="175" t="str">
        <f>IF(W38="","",IF(W38&lt;AA38,"●",IF(W38&gt;AA38,"○",IF(W38=AA38,"△"))))</f>
        <v/>
      </c>
      <c r="Z36" s="175"/>
      <c r="AA36" s="98"/>
      <c r="AB36" s="98"/>
      <c r="AC36" s="99"/>
      <c r="AD36" s="171">
        <v>7</v>
      </c>
      <c r="AE36" s="172"/>
      <c r="AF36" s="172"/>
      <c r="AG36" s="175" t="str">
        <f>IF(AE38="","",IF(AE38&lt;AI38,"●",IF(AE38&gt;AI38,"○",IF(AE38=AI38,"△"))))</f>
        <v/>
      </c>
      <c r="AH36" s="175"/>
      <c r="AI36" s="98"/>
      <c r="AJ36" s="98"/>
      <c r="AK36" s="99"/>
      <c r="AL36" s="171">
        <v>12</v>
      </c>
      <c r="AM36" s="172"/>
      <c r="AN36" s="172"/>
      <c r="AO36" s="175" t="str">
        <f>IF(AM38="","",IF(AM38&lt;AQ38,"●",IF(AM38&gt;AQ38,"○",IF(AM38=AQ38,"△"))))</f>
        <v/>
      </c>
      <c r="AP36" s="175"/>
      <c r="AQ36" s="98"/>
      <c r="AR36" s="98"/>
      <c r="AS36" s="99"/>
      <c r="AT36" s="176">
        <f>COUNTIF(N36:AS37,"○")*1</f>
        <v>0</v>
      </c>
      <c r="AU36" s="176"/>
      <c r="AV36" s="176"/>
      <c r="AW36" s="165">
        <f>COUNTIF(N36:AS37,"●")*1</f>
        <v>0</v>
      </c>
      <c r="AX36" s="165"/>
      <c r="AY36" s="165"/>
      <c r="AZ36" s="165">
        <f>COUNTIF(N36:AS37,"△")*1</f>
        <v>0</v>
      </c>
      <c r="BA36" s="165"/>
      <c r="BB36" s="165"/>
      <c r="BC36" s="165">
        <f>COUNTIF(N36:AS37,"○")*3+COUNTIF(N36:AS37,"△")*1</f>
        <v>0</v>
      </c>
      <c r="BD36" s="165"/>
      <c r="BE36" s="165"/>
      <c r="BF36" s="167">
        <f>O38+W38+AE38+AM38</f>
        <v>0</v>
      </c>
      <c r="BG36" s="167"/>
      <c r="BH36" s="167"/>
      <c r="BI36" s="165">
        <f>S38+AA38+AI38+AQ38</f>
        <v>0</v>
      </c>
      <c r="BJ36" s="165"/>
      <c r="BK36" s="165"/>
      <c r="BL36" s="165">
        <f>BF36-BI36</f>
        <v>0</v>
      </c>
      <c r="BM36" s="165"/>
      <c r="BN36" s="165"/>
      <c r="BO36" s="130">
        <f>RANK(BR36,BR36:BR55)</f>
        <v>1</v>
      </c>
      <c r="BP36" s="131"/>
      <c r="BQ36" s="132"/>
      <c r="BR36" s="139">
        <f>BC36+BL36/100+BF36/1000</f>
        <v>0</v>
      </c>
      <c r="BS36" s="109"/>
      <c r="BT36" s="109"/>
      <c r="BU36" s="109"/>
      <c r="BV36" s="109"/>
      <c r="BW36" s="109"/>
      <c r="BX36" s="109"/>
      <c r="BY36" s="109"/>
    </row>
    <row r="37" spans="1:83" ht="1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  <c r="N37" s="158"/>
      <c r="O37" s="158"/>
      <c r="P37" s="158"/>
      <c r="Q37" s="158"/>
      <c r="R37" s="158"/>
      <c r="S37" s="158"/>
      <c r="T37" s="158"/>
      <c r="U37" s="158"/>
      <c r="V37" s="173"/>
      <c r="W37" s="174"/>
      <c r="X37" s="174"/>
      <c r="Y37" s="142"/>
      <c r="Z37" s="142"/>
      <c r="AA37" s="100"/>
      <c r="AB37" s="100"/>
      <c r="AC37" s="101"/>
      <c r="AD37" s="173"/>
      <c r="AE37" s="174"/>
      <c r="AF37" s="174"/>
      <c r="AG37" s="142"/>
      <c r="AH37" s="142"/>
      <c r="AI37" s="100"/>
      <c r="AJ37" s="100"/>
      <c r="AK37" s="101"/>
      <c r="AL37" s="173"/>
      <c r="AM37" s="174"/>
      <c r="AN37" s="174"/>
      <c r="AO37" s="142"/>
      <c r="AP37" s="142"/>
      <c r="AQ37" s="100"/>
      <c r="AR37" s="100"/>
      <c r="AS37" s="101"/>
      <c r="AT37" s="138"/>
      <c r="AU37" s="138"/>
      <c r="AV37" s="13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6"/>
      <c r="BG37" s="126"/>
      <c r="BH37" s="126"/>
      <c r="BI37" s="128"/>
      <c r="BJ37" s="128"/>
      <c r="BK37" s="128"/>
      <c r="BL37" s="128"/>
      <c r="BM37" s="128"/>
      <c r="BN37" s="128"/>
      <c r="BO37" s="133"/>
      <c r="BP37" s="134"/>
      <c r="BQ37" s="135"/>
      <c r="BR37" s="139"/>
      <c r="BS37" s="109"/>
      <c r="BT37" s="109"/>
      <c r="BU37" s="109"/>
      <c r="BV37" s="109"/>
      <c r="BW37" s="109"/>
      <c r="BX37" s="109"/>
      <c r="BY37" s="109"/>
    </row>
    <row r="38" spans="1:83" ht="15" customHeight="1" thickTop="1" thickBot="1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2"/>
      <c r="N38" s="199"/>
      <c r="O38" s="199"/>
      <c r="P38" s="199"/>
      <c r="Q38" s="199"/>
      <c r="R38" s="199"/>
      <c r="S38" s="199"/>
      <c r="T38" s="199"/>
      <c r="U38" s="199"/>
      <c r="V38" s="102"/>
      <c r="W38" s="142"/>
      <c r="X38" s="142"/>
      <c r="Y38" s="142" t="s">
        <v>9</v>
      </c>
      <c r="Z38" s="142"/>
      <c r="AA38" s="142"/>
      <c r="AB38" s="142"/>
      <c r="AC38" s="103"/>
      <c r="AD38" s="102"/>
      <c r="AE38" s="142"/>
      <c r="AF38" s="142"/>
      <c r="AG38" s="142" t="s">
        <v>9</v>
      </c>
      <c r="AH38" s="142"/>
      <c r="AI38" s="142"/>
      <c r="AJ38" s="142"/>
      <c r="AK38" s="103"/>
      <c r="AL38" s="102"/>
      <c r="AM38" s="142"/>
      <c r="AN38" s="142"/>
      <c r="AO38" s="142" t="s">
        <v>9</v>
      </c>
      <c r="AP38" s="142"/>
      <c r="AQ38" s="142"/>
      <c r="AR38" s="142"/>
      <c r="AS38" s="104"/>
      <c r="AT38" s="164"/>
      <c r="AU38" s="164"/>
      <c r="AV38" s="164"/>
      <c r="AW38" s="129"/>
      <c r="AX38" s="129"/>
      <c r="AY38" s="129"/>
      <c r="AZ38" s="129"/>
      <c r="BA38" s="129"/>
      <c r="BB38" s="129"/>
      <c r="BC38" s="129"/>
      <c r="BD38" s="129"/>
      <c r="BE38" s="129"/>
      <c r="BF38" s="127"/>
      <c r="BG38" s="127"/>
      <c r="BH38" s="127"/>
      <c r="BI38" s="129"/>
      <c r="BJ38" s="129"/>
      <c r="BK38" s="129"/>
      <c r="BL38" s="129"/>
      <c r="BM38" s="129"/>
      <c r="BN38" s="129"/>
      <c r="BO38" s="133"/>
      <c r="BP38" s="134"/>
      <c r="BQ38" s="135"/>
      <c r="BR38" s="139"/>
      <c r="BS38" s="109"/>
      <c r="BT38" s="109"/>
      <c r="BU38" s="109"/>
      <c r="BV38" s="109"/>
      <c r="BW38" s="109"/>
      <c r="BX38" s="109"/>
      <c r="BY38" s="109"/>
    </row>
    <row r="39" spans="1:83" ht="15" customHeight="1" thickTop="1" thickBot="1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2"/>
      <c r="N39" s="199"/>
      <c r="O39" s="199"/>
      <c r="P39" s="199"/>
      <c r="Q39" s="199"/>
      <c r="R39" s="199"/>
      <c r="S39" s="199"/>
      <c r="T39" s="199"/>
      <c r="U39" s="199"/>
      <c r="V39" s="102"/>
      <c r="W39" s="142"/>
      <c r="X39" s="142"/>
      <c r="Y39" s="142"/>
      <c r="Z39" s="142"/>
      <c r="AA39" s="142"/>
      <c r="AB39" s="142"/>
      <c r="AC39" s="103"/>
      <c r="AD39" s="102"/>
      <c r="AE39" s="142"/>
      <c r="AF39" s="142"/>
      <c r="AG39" s="142"/>
      <c r="AH39" s="142"/>
      <c r="AI39" s="142"/>
      <c r="AJ39" s="142"/>
      <c r="AK39" s="103"/>
      <c r="AL39" s="102"/>
      <c r="AM39" s="142"/>
      <c r="AN39" s="142"/>
      <c r="AO39" s="142"/>
      <c r="AP39" s="142"/>
      <c r="AQ39" s="142"/>
      <c r="AR39" s="142"/>
      <c r="AS39" s="104"/>
      <c r="AT39" s="164"/>
      <c r="AU39" s="164"/>
      <c r="AV39" s="164"/>
      <c r="AW39" s="129"/>
      <c r="AX39" s="129"/>
      <c r="AY39" s="129"/>
      <c r="AZ39" s="129"/>
      <c r="BA39" s="129"/>
      <c r="BB39" s="129"/>
      <c r="BC39" s="129"/>
      <c r="BD39" s="129"/>
      <c r="BE39" s="129"/>
      <c r="BF39" s="127"/>
      <c r="BG39" s="127"/>
      <c r="BH39" s="127"/>
      <c r="BI39" s="129"/>
      <c r="BJ39" s="129"/>
      <c r="BK39" s="129"/>
      <c r="BL39" s="129"/>
      <c r="BM39" s="129"/>
      <c r="BN39" s="129"/>
      <c r="BO39" s="133"/>
      <c r="BP39" s="134"/>
      <c r="BQ39" s="135"/>
      <c r="BR39" s="139"/>
      <c r="BS39" s="109"/>
      <c r="BT39" s="109"/>
      <c r="BU39" s="109"/>
      <c r="BV39" s="109"/>
      <c r="BW39" s="109"/>
      <c r="BX39" s="109"/>
      <c r="BY39" s="109"/>
    </row>
    <row r="40" spans="1:83" ht="15" customHeight="1" thickTop="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2"/>
      <c r="N40" s="199"/>
      <c r="O40" s="199"/>
      <c r="P40" s="199"/>
      <c r="Q40" s="199"/>
      <c r="R40" s="199"/>
      <c r="S40" s="199"/>
      <c r="T40" s="199"/>
      <c r="U40" s="199"/>
      <c r="V40" s="102"/>
      <c r="W40" s="142"/>
      <c r="X40" s="142"/>
      <c r="Y40" s="142"/>
      <c r="Z40" s="142"/>
      <c r="AA40" s="142"/>
      <c r="AB40" s="142"/>
      <c r="AC40" s="103"/>
      <c r="AD40" s="102"/>
      <c r="AE40" s="142"/>
      <c r="AF40" s="142"/>
      <c r="AG40" s="142"/>
      <c r="AH40" s="142"/>
      <c r="AI40" s="142"/>
      <c r="AJ40" s="142"/>
      <c r="AK40" s="103"/>
      <c r="AL40" s="102"/>
      <c r="AM40" s="142"/>
      <c r="AN40" s="142"/>
      <c r="AO40" s="142"/>
      <c r="AP40" s="142"/>
      <c r="AQ40" s="142"/>
      <c r="AR40" s="142"/>
      <c r="AS40" s="104"/>
      <c r="AT40" s="178"/>
      <c r="AU40" s="178"/>
      <c r="AV40" s="178"/>
      <c r="AW40" s="166"/>
      <c r="AX40" s="166"/>
      <c r="AY40" s="166"/>
      <c r="AZ40" s="166"/>
      <c r="BA40" s="166"/>
      <c r="BB40" s="166"/>
      <c r="BC40" s="166"/>
      <c r="BD40" s="166"/>
      <c r="BE40" s="166"/>
      <c r="BF40" s="177"/>
      <c r="BG40" s="177"/>
      <c r="BH40" s="177"/>
      <c r="BI40" s="166"/>
      <c r="BJ40" s="166"/>
      <c r="BK40" s="166"/>
      <c r="BL40" s="166"/>
      <c r="BM40" s="166"/>
      <c r="BN40" s="166"/>
      <c r="BO40" s="136"/>
      <c r="BP40" s="137"/>
      <c r="BQ40" s="138"/>
      <c r="BR40" s="139"/>
      <c r="BS40" s="109"/>
      <c r="BT40" s="109"/>
      <c r="BU40" s="109"/>
      <c r="BV40" s="109"/>
      <c r="BW40" s="109"/>
      <c r="BX40" s="109"/>
      <c r="BY40" s="109"/>
    </row>
    <row r="41" spans="1:83" ht="15" customHeight="1">
      <c r="A41" s="144" t="s">
        <v>88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6"/>
      <c r="N41" s="169" t="str">
        <f>IF(O43="","",IF(O43&lt;S43,"●",IF(O43&gt;S43,"○",IF(O43=S43,"△"))))</f>
        <v/>
      </c>
      <c r="O41" s="169"/>
      <c r="P41" s="169"/>
      <c r="Q41" s="169"/>
      <c r="R41" s="169"/>
      <c r="S41" s="169"/>
      <c r="T41" s="169"/>
      <c r="U41" s="169"/>
      <c r="V41" s="170"/>
      <c r="W41" s="170"/>
      <c r="X41" s="170"/>
      <c r="Y41" s="170"/>
      <c r="Z41" s="170"/>
      <c r="AA41" s="170"/>
      <c r="AB41" s="170"/>
      <c r="AC41" s="170"/>
      <c r="AD41" s="171">
        <v>11</v>
      </c>
      <c r="AE41" s="172"/>
      <c r="AF41" s="172"/>
      <c r="AG41" s="175" t="str">
        <f>IF(AE43="","",IF(AE43&lt;AI43,"●",IF(AE43&gt;AI43,"○",IF(AE43=AI43,"△"))))</f>
        <v/>
      </c>
      <c r="AH41" s="175"/>
      <c r="AI41" s="98"/>
      <c r="AJ41" s="98"/>
      <c r="AK41" s="99"/>
      <c r="AL41" s="171">
        <v>8</v>
      </c>
      <c r="AM41" s="172"/>
      <c r="AN41" s="172"/>
      <c r="AO41" s="175" t="str">
        <f>IF(AM43="","",IF(AM43&lt;AQ43,"●",IF(AM43&gt;AQ43,"○",IF(AM43=AQ43,"△"))))</f>
        <v/>
      </c>
      <c r="AP41" s="175"/>
      <c r="AQ41" s="98"/>
      <c r="AR41" s="98"/>
      <c r="AS41" s="99"/>
      <c r="AT41" s="176">
        <f>COUNTIF(N41:AS42,"○")*1</f>
        <v>0</v>
      </c>
      <c r="AU41" s="176"/>
      <c r="AV41" s="176"/>
      <c r="AW41" s="165">
        <f>COUNTIF(N41:AS42,"●")*1</f>
        <v>0</v>
      </c>
      <c r="AX41" s="165"/>
      <c r="AY41" s="165"/>
      <c r="AZ41" s="165">
        <f>COUNTIF(N41:AS42,"△")*1</f>
        <v>0</v>
      </c>
      <c r="BA41" s="165"/>
      <c r="BB41" s="165"/>
      <c r="BC41" s="165">
        <f>COUNTIF(N41:AS42,"○")*3+COUNTIF(N41:AS42,"△")*1</f>
        <v>0</v>
      </c>
      <c r="BD41" s="165"/>
      <c r="BE41" s="165"/>
      <c r="BF41" s="167">
        <f>AA38+AE43+AM43+V41</f>
        <v>0</v>
      </c>
      <c r="BG41" s="167"/>
      <c r="BH41" s="167"/>
      <c r="BI41" s="165">
        <f>AA43+AI43+AQ43+W38</f>
        <v>0</v>
      </c>
      <c r="BJ41" s="165"/>
      <c r="BK41" s="165"/>
      <c r="BL41" s="165">
        <f>BF41-BI41</f>
        <v>0</v>
      </c>
      <c r="BM41" s="165"/>
      <c r="BN41" s="165"/>
      <c r="BO41" s="133">
        <f>RANK(BR41,BR36:BR55)</f>
        <v>1</v>
      </c>
      <c r="BP41" s="134"/>
      <c r="BQ41" s="135"/>
      <c r="BR41" s="139">
        <f>BC41+BL41/100+BF41/1000</f>
        <v>0</v>
      </c>
      <c r="BS41" s="109"/>
      <c r="BT41" s="109"/>
      <c r="BU41" s="109"/>
      <c r="BV41" s="109"/>
      <c r="BW41" s="109"/>
      <c r="BX41" s="109"/>
      <c r="BY41" s="109"/>
    </row>
    <row r="42" spans="1:83" ht="15" customHeight="1" thickBot="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9"/>
      <c r="N42" s="169"/>
      <c r="O42" s="169"/>
      <c r="P42" s="169"/>
      <c r="Q42" s="169"/>
      <c r="R42" s="169"/>
      <c r="S42" s="169"/>
      <c r="T42" s="169"/>
      <c r="U42" s="169"/>
      <c r="V42" s="158"/>
      <c r="W42" s="158"/>
      <c r="X42" s="158"/>
      <c r="Y42" s="158"/>
      <c r="Z42" s="158"/>
      <c r="AA42" s="158"/>
      <c r="AB42" s="158"/>
      <c r="AC42" s="158"/>
      <c r="AD42" s="173"/>
      <c r="AE42" s="174"/>
      <c r="AF42" s="174"/>
      <c r="AG42" s="142"/>
      <c r="AH42" s="142"/>
      <c r="AI42" s="100"/>
      <c r="AJ42" s="100"/>
      <c r="AK42" s="101"/>
      <c r="AL42" s="173"/>
      <c r="AM42" s="174"/>
      <c r="AN42" s="174"/>
      <c r="AO42" s="142"/>
      <c r="AP42" s="142"/>
      <c r="AQ42" s="100"/>
      <c r="AR42" s="100"/>
      <c r="AS42" s="101"/>
      <c r="AT42" s="138"/>
      <c r="AU42" s="138"/>
      <c r="AV42" s="13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6"/>
      <c r="BG42" s="126"/>
      <c r="BH42" s="126"/>
      <c r="BI42" s="128"/>
      <c r="BJ42" s="128"/>
      <c r="BK42" s="128"/>
      <c r="BL42" s="128"/>
      <c r="BM42" s="128"/>
      <c r="BN42" s="128"/>
      <c r="BO42" s="133"/>
      <c r="BP42" s="134"/>
      <c r="BQ42" s="135"/>
      <c r="BR42" s="139"/>
      <c r="BS42" s="109"/>
      <c r="BT42" s="109"/>
      <c r="BU42" s="109"/>
      <c r="BV42" s="109"/>
      <c r="BW42" s="109"/>
      <c r="BX42" s="109"/>
      <c r="BY42" s="109"/>
    </row>
    <row r="43" spans="1:83" ht="15" customHeight="1" thickTop="1" thickBot="1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2"/>
      <c r="N43" s="102"/>
      <c r="O43" s="142" t="str">
        <f>IF(AA38="","",AA38)</f>
        <v/>
      </c>
      <c r="P43" s="142"/>
      <c r="Q43" s="142" t="s">
        <v>9</v>
      </c>
      <c r="R43" s="142"/>
      <c r="S43" s="142" t="str">
        <f>IF(W38="","",W38)</f>
        <v/>
      </c>
      <c r="T43" s="142"/>
      <c r="U43" s="103"/>
      <c r="V43" s="158"/>
      <c r="W43" s="158"/>
      <c r="X43" s="158"/>
      <c r="Y43" s="158"/>
      <c r="Z43" s="158"/>
      <c r="AA43" s="158"/>
      <c r="AB43" s="158"/>
      <c r="AC43" s="158"/>
      <c r="AD43" s="102"/>
      <c r="AE43" s="142"/>
      <c r="AF43" s="142"/>
      <c r="AG43" s="142" t="s">
        <v>9</v>
      </c>
      <c r="AH43" s="142"/>
      <c r="AI43" s="142"/>
      <c r="AJ43" s="142"/>
      <c r="AK43" s="103"/>
      <c r="AL43" s="102"/>
      <c r="AM43" s="142"/>
      <c r="AN43" s="142"/>
      <c r="AO43" s="142" t="s">
        <v>9</v>
      </c>
      <c r="AP43" s="142"/>
      <c r="AQ43" s="142"/>
      <c r="AR43" s="142"/>
      <c r="AS43" s="104"/>
      <c r="AT43" s="164"/>
      <c r="AU43" s="164"/>
      <c r="AV43" s="164"/>
      <c r="AW43" s="129"/>
      <c r="AX43" s="129"/>
      <c r="AY43" s="129"/>
      <c r="AZ43" s="129"/>
      <c r="BA43" s="129"/>
      <c r="BB43" s="129"/>
      <c r="BC43" s="129"/>
      <c r="BD43" s="129"/>
      <c r="BE43" s="129"/>
      <c r="BF43" s="127"/>
      <c r="BG43" s="127"/>
      <c r="BH43" s="127"/>
      <c r="BI43" s="129"/>
      <c r="BJ43" s="129"/>
      <c r="BK43" s="129"/>
      <c r="BL43" s="129"/>
      <c r="BM43" s="129"/>
      <c r="BN43" s="129"/>
      <c r="BO43" s="133"/>
      <c r="BP43" s="134"/>
      <c r="BQ43" s="135"/>
      <c r="BR43" s="139"/>
      <c r="BS43" s="109"/>
      <c r="BT43" s="109"/>
      <c r="BU43" s="109"/>
      <c r="BV43" s="109"/>
      <c r="BW43" s="109"/>
      <c r="BX43" s="109"/>
      <c r="BY43" s="109"/>
    </row>
    <row r="44" spans="1:83" ht="15" customHeight="1" thickTop="1" thickBot="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2"/>
      <c r="N44" s="102"/>
      <c r="O44" s="142"/>
      <c r="P44" s="142"/>
      <c r="Q44" s="142"/>
      <c r="R44" s="142"/>
      <c r="S44" s="142"/>
      <c r="T44" s="142"/>
      <c r="U44" s="103"/>
      <c r="V44" s="158"/>
      <c r="W44" s="158"/>
      <c r="X44" s="158"/>
      <c r="Y44" s="158"/>
      <c r="Z44" s="158"/>
      <c r="AA44" s="158"/>
      <c r="AB44" s="158"/>
      <c r="AC44" s="158"/>
      <c r="AD44" s="102"/>
      <c r="AE44" s="142"/>
      <c r="AF44" s="142"/>
      <c r="AG44" s="142"/>
      <c r="AH44" s="142"/>
      <c r="AI44" s="142"/>
      <c r="AJ44" s="142"/>
      <c r="AK44" s="103"/>
      <c r="AL44" s="102"/>
      <c r="AM44" s="142"/>
      <c r="AN44" s="142"/>
      <c r="AO44" s="142"/>
      <c r="AP44" s="142"/>
      <c r="AQ44" s="142"/>
      <c r="AR44" s="142"/>
      <c r="AS44" s="104"/>
      <c r="AT44" s="164"/>
      <c r="AU44" s="164"/>
      <c r="AV44" s="164"/>
      <c r="AW44" s="129"/>
      <c r="AX44" s="129"/>
      <c r="AY44" s="129"/>
      <c r="AZ44" s="129"/>
      <c r="BA44" s="129"/>
      <c r="BB44" s="129"/>
      <c r="BC44" s="129"/>
      <c r="BD44" s="129"/>
      <c r="BE44" s="129"/>
      <c r="BF44" s="127"/>
      <c r="BG44" s="127"/>
      <c r="BH44" s="127"/>
      <c r="BI44" s="129"/>
      <c r="BJ44" s="129"/>
      <c r="BK44" s="129"/>
      <c r="BL44" s="129"/>
      <c r="BM44" s="129"/>
      <c r="BN44" s="129"/>
      <c r="BO44" s="133"/>
      <c r="BP44" s="134"/>
      <c r="BQ44" s="135"/>
      <c r="BR44" s="139"/>
      <c r="BS44" s="109"/>
      <c r="BT44" s="109"/>
      <c r="BU44" s="109"/>
      <c r="BV44" s="109"/>
      <c r="BW44" s="109"/>
      <c r="BX44" s="109"/>
      <c r="BY44" s="109"/>
    </row>
    <row r="45" spans="1:83" ht="15" customHeight="1" thickTop="1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02"/>
      <c r="O45" s="142"/>
      <c r="P45" s="142"/>
      <c r="Q45" s="142"/>
      <c r="R45" s="142"/>
      <c r="S45" s="142"/>
      <c r="T45" s="142"/>
      <c r="U45" s="103"/>
      <c r="V45" s="158"/>
      <c r="W45" s="158"/>
      <c r="X45" s="158"/>
      <c r="Y45" s="158"/>
      <c r="Z45" s="158"/>
      <c r="AA45" s="158"/>
      <c r="AB45" s="158"/>
      <c r="AC45" s="158"/>
      <c r="AD45" s="102"/>
      <c r="AE45" s="142"/>
      <c r="AF45" s="142"/>
      <c r="AG45" s="142"/>
      <c r="AH45" s="142"/>
      <c r="AI45" s="142"/>
      <c r="AJ45" s="142"/>
      <c r="AK45" s="103"/>
      <c r="AL45" s="102"/>
      <c r="AM45" s="142"/>
      <c r="AN45" s="142"/>
      <c r="AO45" s="142"/>
      <c r="AP45" s="142"/>
      <c r="AQ45" s="142"/>
      <c r="AR45" s="142"/>
      <c r="AS45" s="104"/>
      <c r="AT45" s="178"/>
      <c r="AU45" s="178"/>
      <c r="AV45" s="178"/>
      <c r="AW45" s="166"/>
      <c r="AX45" s="166"/>
      <c r="AY45" s="166"/>
      <c r="AZ45" s="166"/>
      <c r="BA45" s="166"/>
      <c r="BB45" s="166"/>
      <c r="BC45" s="166"/>
      <c r="BD45" s="166"/>
      <c r="BE45" s="166"/>
      <c r="BF45" s="177"/>
      <c r="BG45" s="177"/>
      <c r="BH45" s="177"/>
      <c r="BI45" s="166"/>
      <c r="BJ45" s="166"/>
      <c r="BK45" s="166"/>
      <c r="BL45" s="166"/>
      <c r="BM45" s="166"/>
      <c r="BN45" s="166"/>
      <c r="BO45" s="133"/>
      <c r="BP45" s="134"/>
      <c r="BQ45" s="135"/>
      <c r="BR45" s="139"/>
      <c r="BS45" s="109"/>
      <c r="BT45" s="109"/>
      <c r="BU45" s="109"/>
      <c r="BV45" s="109"/>
      <c r="BW45" s="109"/>
      <c r="BX45" s="109"/>
      <c r="BY45" s="109"/>
    </row>
    <row r="46" spans="1:83" ht="15" customHeight="1">
      <c r="A46" s="144" t="s">
        <v>89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69" t="str">
        <f>IF(O48="","",IF(O48&lt;S48,"●",IF(O48&gt;S48,"○",IF(O48=S48,"△"))))</f>
        <v/>
      </c>
      <c r="O46" s="169"/>
      <c r="P46" s="169"/>
      <c r="Q46" s="169"/>
      <c r="R46" s="169"/>
      <c r="S46" s="169"/>
      <c r="T46" s="169"/>
      <c r="U46" s="169"/>
      <c r="V46" s="169" t="str">
        <f>IF(W48="","",IF(W48&lt;AA48,"●",IF(W48&gt;AA48,"○",IF(W48=AA48,"△"))))</f>
        <v/>
      </c>
      <c r="W46" s="169"/>
      <c r="X46" s="169"/>
      <c r="Y46" s="169"/>
      <c r="Z46" s="169"/>
      <c r="AA46" s="169"/>
      <c r="AB46" s="169"/>
      <c r="AC46" s="169"/>
      <c r="AD46" s="170"/>
      <c r="AE46" s="170"/>
      <c r="AF46" s="170"/>
      <c r="AG46" s="170"/>
      <c r="AH46" s="170"/>
      <c r="AI46" s="170"/>
      <c r="AJ46" s="170"/>
      <c r="AK46" s="170"/>
      <c r="AL46" s="171">
        <v>4</v>
      </c>
      <c r="AM46" s="172"/>
      <c r="AN46" s="172"/>
      <c r="AO46" s="175" t="str">
        <f>IF(AM48="","",IF(AM48&lt;AQ48,"●",IF(AM48&gt;AQ48,"○",IF(AM48=AQ48,"△"))))</f>
        <v/>
      </c>
      <c r="AP46" s="175"/>
      <c r="AQ46" s="98"/>
      <c r="AR46" s="98"/>
      <c r="AS46" s="99"/>
      <c r="AT46" s="176">
        <f>COUNTIF(N46:AS47,"○")*1</f>
        <v>0</v>
      </c>
      <c r="AU46" s="176"/>
      <c r="AV46" s="176"/>
      <c r="AW46" s="165">
        <f>COUNTIF(N46:AS47,"●")*1</f>
        <v>0</v>
      </c>
      <c r="AX46" s="165"/>
      <c r="AY46" s="165"/>
      <c r="AZ46" s="165">
        <f>COUNTIF(N46:AS47,"△")*1</f>
        <v>0</v>
      </c>
      <c r="BA46" s="165"/>
      <c r="BB46" s="165"/>
      <c r="BC46" s="165">
        <f>COUNTIF(N46:AS47,"○")*3+COUNTIF(N46:AS47,"△")*1</f>
        <v>0</v>
      </c>
      <c r="BD46" s="165"/>
      <c r="BE46" s="165"/>
      <c r="BF46" s="167">
        <f>AE48+AM48+AI43+AI38</f>
        <v>0</v>
      </c>
      <c r="BG46" s="167"/>
      <c r="BH46" s="167"/>
      <c r="BI46" s="165">
        <f>AD46+AE38+AE43+AQ48</f>
        <v>0</v>
      </c>
      <c r="BJ46" s="165"/>
      <c r="BK46" s="165"/>
      <c r="BL46" s="165">
        <f>BF46-BI46</f>
        <v>0</v>
      </c>
      <c r="BM46" s="165"/>
      <c r="BN46" s="165"/>
      <c r="BO46" s="130">
        <f>RANK(BR46,BR36:BR55)</f>
        <v>1</v>
      </c>
      <c r="BP46" s="131"/>
      <c r="BQ46" s="132"/>
      <c r="BR46" s="139">
        <f>BC46+BL46/100+BF46/1000</f>
        <v>0</v>
      </c>
      <c r="BS46" s="109"/>
      <c r="BT46" s="109"/>
      <c r="BU46" s="109"/>
      <c r="BV46" s="109"/>
      <c r="BW46" s="109"/>
      <c r="BX46" s="109"/>
      <c r="BY46" s="109"/>
    </row>
    <row r="47" spans="1:83" ht="15" customHeight="1" thickBot="1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58"/>
      <c r="AE47" s="158"/>
      <c r="AF47" s="158"/>
      <c r="AG47" s="158"/>
      <c r="AH47" s="158"/>
      <c r="AI47" s="158"/>
      <c r="AJ47" s="158"/>
      <c r="AK47" s="158"/>
      <c r="AL47" s="173"/>
      <c r="AM47" s="174"/>
      <c r="AN47" s="174"/>
      <c r="AO47" s="142"/>
      <c r="AP47" s="142"/>
      <c r="AQ47" s="100"/>
      <c r="AR47" s="100"/>
      <c r="AS47" s="101"/>
      <c r="AT47" s="138"/>
      <c r="AU47" s="138"/>
      <c r="AV47" s="13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6"/>
      <c r="BG47" s="126"/>
      <c r="BH47" s="126"/>
      <c r="BI47" s="128"/>
      <c r="BJ47" s="128"/>
      <c r="BK47" s="128"/>
      <c r="BL47" s="128"/>
      <c r="BM47" s="128"/>
      <c r="BN47" s="128"/>
      <c r="BO47" s="133"/>
      <c r="BP47" s="134"/>
      <c r="BQ47" s="135"/>
      <c r="BR47" s="139"/>
      <c r="BS47" s="109"/>
      <c r="BT47" s="109"/>
      <c r="BU47" s="109"/>
      <c r="BV47" s="109"/>
      <c r="BW47" s="109"/>
      <c r="BX47" s="109"/>
      <c r="BY47" s="109"/>
    </row>
    <row r="48" spans="1:83" ht="15" customHeight="1" thickTop="1" thickBot="1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2"/>
      <c r="N48" s="102"/>
      <c r="O48" s="142" t="str">
        <f>IF(AI38="","",AI38)</f>
        <v/>
      </c>
      <c r="P48" s="142"/>
      <c r="Q48" s="142" t="s">
        <v>9</v>
      </c>
      <c r="R48" s="142"/>
      <c r="S48" s="142" t="str">
        <f>IF(AE38="","",AE38)</f>
        <v/>
      </c>
      <c r="T48" s="142"/>
      <c r="U48" s="103"/>
      <c r="V48" s="102"/>
      <c r="W48" s="142" t="str">
        <f>IF(AI43="","",AI43)</f>
        <v/>
      </c>
      <c r="X48" s="142"/>
      <c r="Y48" s="142" t="s">
        <v>9</v>
      </c>
      <c r="Z48" s="142"/>
      <c r="AA48" s="142" t="str">
        <f>IF(AE43="","",AE43)</f>
        <v/>
      </c>
      <c r="AB48" s="142"/>
      <c r="AC48" s="103"/>
      <c r="AD48" s="158"/>
      <c r="AE48" s="158"/>
      <c r="AF48" s="158"/>
      <c r="AG48" s="158"/>
      <c r="AH48" s="158"/>
      <c r="AI48" s="158"/>
      <c r="AJ48" s="158"/>
      <c r="AK48" s="158"/>
      <c r="AL48" s="102"/>
      <c r="AM48" s="142"/>
      <c r="AN48" s="142"/>
      <c r="AO48" s="142" t="s">
        <v>9</v>
      </c>
      <c r="AP48" s="142"/>
      <c r="AQ48" s="142"/>
      <c r="AR48" s="142"/>
      <c r="AS48" s="104"/>
      <c r="AT48" s="164"/>
      <c r="AU48" s="164"/>
      <c r="AV48" s="164"/>
      <c r="AW48" s="129"/>
      <c r="AX48" s="129"/>
      <c r="AY48" s="129"/>
      <c r="AZ48" s="129"/>
      <c r="BA48" s="129"/>
      <c r="BB48" s="129"/>
      <c r="BC48" s="129"/>
      <c r="BD48" s="129"/>
      <c r="BE48" s="129"/>
      <c r="BF48" s="127"/>
      <c r="BG48" s="127"/>
      <c r="BH48" s="127"/>
      <c r="BI48" s="129"/>
      <c r="BJ48" s="129"/>
      <c r="BK48" s="129"/>
      <c r="BL48" s="129"/>
      <c r="BM48" s="129"/>
      <c r="BN48" s="129"/>
      <c r="BO48" s="133"/>
      <c r="BP48" s="134"/>
      <c r="BQ48" s="135"/>
      <c r="BR48" s="139"/>
      <c r="BS48" s="109"/>
      <c r="BT48" s="109"/>
      <c r="BU48" s="109"/>
      <c r="BV48" s="109"/>
      <c r="BW48" s="109"/>
      <c r="BX48" s="109"/>
      <c r="BY48" s="109"/>
    </row>
    <row r="49" spans="1:77" ht="15" customHeight="1" thickTop="1" thickBo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2"/>
      <c r="N49" s="102"/>
      <c r="O49" s="142"/>
      <c r="P49" s="142"/>
      <c r="Q49" s="142"/>
      <c r="R49" s="142"/>
      <c r="S49" s="142"/>
      <c r="T49" s="142"/>
      <c r="U49" s="103"/>
      <c r="V49" s="102"/>
      <c r="W49" s="142"/>
      <c r="X49" s="142"/>
      <c r="Y49" s="142"/>
      <c r="Z49" s="142"/>
      <c r="AA49" s="142"/>
      <c r="AB49" s="142"/>
      <c r="AC49" s="103"/>
      <c r="AD49" s="158"/>
      <c r="AE49" s="158"/>
      <c r="AF49" s="158"/>
      <c r="AG49" s="158"/>
      <c r="AH49" s="158"/>
      <c r="AI49" s="158"/>
      <c r="AJ49" s="158"/>
      <c r="AK49" s="158"/>
      <c r="AL49" s="102"/>
      <c r="AM49" s="142"/>
      <c r="AN49" s="142"/>
      <c r="AO49" s="142"/>
      <c r="AP49" s="142"/>
      <c r="AQ49" s="142"/>
      <c r="AR49" s="142"/>
      <c r="AS49" s="104"/>
      <c r="AT49" s="164"/>
      <c r="AU49" s="164"/>
      <c r="AV49" s="164"/>
      <c r="AW49" s="129"/>
      <c r="AX49" s="129"/>
      <c r="AY49" s="129"/>
      <c r="AZ49" s="129"/>
      <c r="BA49" s="129"/>
      <c r="BB49" s="129"/>
      <c r="BC49" s="129"/>
      <c r="BD49" s="129"/>
      <c r="BE49" s="129"/>
      <c r="BF49" s="127"/>
      <c r="BG49" s="127"/>
      <c r="BH49" s="127"/>
      <c r="BI49" s="129"/>
      <c r="BJ49" s="129"/>
      <c r="BK49" s="129"/>
      <c r="BL49" s="129"/>
      <c r="BM49" s="129"/>
      <c r="BN49" s="129"/>
      <c r="BO49" s="133"/>
      <c r="BP49" s="134"/>
      <c r="BQ49" s="135"/>
      <c r="BR49" s="139"/>
      <c r="BS49" s="109"/>
      <c r="BT49" s="109"/>
      <c r="BU49" s="109"/>
      <c r="BV49" s="109"/>
      <c r="BW49" s="109"/>
      <c r="BX49" s="109"/>
      <c r="BY49" s="109"/>
    </row>
    <row r="50" spans="1:77" ht="15" customHeight="1" thickTop="1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105"/>
      <c r="O50" s="143"/>
      <c r="P50" s="143"/>
      <c r="Q50" s="143"/>
      <c r="R50" s="143"/>
      <c r="S50" s="143"/>
      <c r="T50" s="143"/>
      <c r="U50" s="106"/>
      <c r="V50" s="105"/>
      <c r="W50" s="143"/>
      <c r="X50" s="143"/>
      <c r="Y50" s="143"/>
      <c r="Z50" s="143"/>
      <c r="AA50" s="143"/>
      <c r="AB50" s="143"/>
      <c r="AC50" s="106"/>
      <c r="AD50" s="161"/>
      <c r="AE50" s="161"/>
      <c r="AF50" s="161"/>
      <c r="AG50" s="161"/>
      <c r="AH50" s="161"/>
      <c r="AI50" s="161"/>
      <c r="AJ50" s="161"/>
      <c r="AK50" s="161"/>
      <c r="AL50" s="105"/>
      <c r="AM50" s="143"/>
      <c r="AN50" s="143"/>
      <c r="AO50" s="143"/>
      <c r="AP50" s="143"/>
      <c r="AQ50" s="143"/>
      <c r="AR50" s="143"/>
      <c r="AS50" s="107"/>
      <c r="AT50" s="164"/>
      <c r="AU50" s="164"/>
      <c r="AV50" s="164"/>
      <c r="AW50" s="129"/>
      <c r="AX50" s="129"/>
      <c r="AY50" s="129"/>
      <c r="AZ50" s="129"/>
      <c r="BA50" s="129"/>
      <c r="BB50" s="129"/>
      <c r="BC50" s="166"/>
      <c r="BD50" s="166"/>
      <c r="BE50" s="166"/>
      <c r="BF50" s="127"/>
      <c r="BG50" s="127"/>
      <c r="BH50" s="127"/>
      <c r="BI50" s="129"/>
      <c r="BJ50" s="129"/>
      <c r="BK50" s="129"/>
      <c r="BL50" s="129"/>
      <c r="BM50" s="129"/>
      <c r="BN50" s="129"/>
      <c r="BO50" s="133"/>
      <c r="BP50" s="134"/>
      <c r="BQ50" s="135"/>
      <c r="BR50" s="139"/>
      <c r="BS50" s="109"/>
      <c r="BT50" s="109"/>
      <c r="BU50" s="109"/>
      <c r="BV50" s="109"/>
      <c r="BW50" s="109"/>
      <c r="BX50" s="109"/>
      <c r="BY50" s="109"/>
    </row>
    <row r="51" spans="1:77" ht="15" customHeight="1">
      <c r="A51" s="144" t="s">
        <v>90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6"/>
      <c r="N51" s="157" t="str">
        <f>IF(O53="","",IF(O53&lt;S53,"●",IF(O53&gt;S53,"○",IF(O53=S53,"△"))))</f>
        <v/>
      </c>
      <c r="O51" s="157"/>
      <c r="P51" s="157"/>
      <c r="Q51" s="157"/>
      <c r="R51" s="157"/>
      <c r="S51" s="157"/>
      <c r="T51" s="157"/>
      <c r="U51" s="157"/>
      <c r="V51" s="157" t="str">
        <f>IF(W53="","",IF(W53&lt;AA53,"●",IF(W53&gt;AA53,"○",IF(W53=AA53,"△"))))</f>
        <v/>
      </c>
      <c r="W51" s="157"/>
      <c r="X51" s="157"/>
      <c r="Y51" s="157"/>
      <c r="Z51" s="157"/>
      <c r="AA51" s="157"/>
      <c r="AB51" s="157"/>
      <c r="AC51" s="157"/>
      <c r="AD51" s="157" t="str">
        <f>IF(AE53="","",IF(AE53&lt;AI53,"●",IF(AE53&gt;AI53,"○",IF(AE53=AI53,"△"))))</f>
        <v/>
      </c>
      <c r="AE51" s="157"/>
      <c r="AF51" s="157"/>
      <c r="AG51" s="157"/>
      <c r="AH51" s="157"/>
      <c r="AI51" s="157"/>
      <c r="AJ51" s="157"/>
      <c r="AK51" s="157"/>
      <c r="AL51" s="158"/>
      <c r="AM51" s="159"/>
      <c r="AN51" s="159"/>
      <c r="AO51" s="159"/>
      <c r="AP51" s="159"/>
      <c r="AQ51" s="159"/>
      <c r="AR51" s="159"/>
      <c r="AS51" s="160"/>
      <c r="AT51" s="138">
        <f>COUNTIF(N51:AS52,"○")*1</f>
        <v>0</v>
      </c>
      <c r="AU51" s="138"/>
      <c r="AV51" s="138"/>
      <c r="AW51" s="128">
        <f>COUNTIF(N51:AS52,"●")*1</f>
        <v>0</v>
      </c>
      <c r="AX51" s="128"/>
      <c r="AY51" s="128"/>
      <c r="AZ51" s="128">
        <f>COUNTIF(N51:AS52,"△")*1</f>
        <v>0</v>
      </c>
      <c r="BA51" s="128"/>
      <c r="BB51" s="128"/>
      <c r="BC51" s="165">
        <f>COUNTIF(N51:AS52,"○")*3+COUNTIF(N51:AS52,"△")*1</f>
        <v>0</v>
      </c>
      <c r="BD51" s="165"/>
      <c r="BE51" s="165"/>
      <c r="BF51" s="126">
        <f>AM53+AQ48+AQ43+AQ38</f>
        <v>0</v>
      </c>
      <c r="BG51" s="126"/>
      <c r="BH51" s="126"/>
      <c r="BI51" s="128">
        <f>AM48+AM43+AM38</f>
        <v>0</v>
      </c>
      <c r="BJ51" s="128"/>
      <c r="BK51" s="128"/>
      <c r="BL51" s="128">
        <f>BF51-BI51</f>
        <v>0</v>
      </c>
      <c r="BM51" s="128"/>
      <c r="BN51" s="128"/>
      <c r="BO51" s="130">
        <f>RANK(BR51,BR36:BR55)</f>
        <v>1</v>
      </c>
      <c r="BP51" s="131"/>
      <c r="BQ51" s="132"/>
      <c r="BR51" s="139">
        <f>BC51+BL51/100+BF51/1000</f>
        <v>0</v>
      </c>
      <c r="BS51" s="109"/>
      <c r="BT51" s="109"/>
      <c r="BU51" s="109"/>
      <c r="BV51" s="109"/>
      <c r="BW51" s="109"/>
      <c r="BX51" s="109"/>
      <c r="BY51" s="109"/>
    </row>
    <row r="52" spans="1:77" ht="15" customHeight="1" thickBot="1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8"/>
      <c r="AM52" s="159"/>
      <c r="AN52" s="159"/>
      <c r="AO52" s="159"/>
      <c r="AP52" s="159"/>
      <c r="AQ52" s="159"/>
      <c r="AR52" s="159"/>
      <c r="AS52" s="160"/>
      <c r="AT52" s="138"/>
      <c r="AU52" s="138"/>
      <c r="AV52" s="13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6"/>
      <c r="BG52" s="126"/>
      <c r="BH52" s="126"/>
      <c r="BI52" s="128"/>
      <c r="BJ52" s="128"/>
      <c r="BK52" s="128"/>
      <c r="BL52" s="128"/>
      <c r="BM52" s="128"/>
      <c r="BN52" s="128"/>
      <c r="BO52" s="133"/>
      <c r="BP52" s="134"/>
      <c r="BQ52" s="135"/>
      <c r="BR52" s="139"/>
      <c r="BS52" s="109"/>
      <c r="BT52" s="109"/>
      <c r="BU52" s="109"/>
      <c r="BV52" s="109"/>
      <c r="BW52" s="109"/>
      <c r="BX52" s="109"/>
      <c r="BY52" s="109"/>
    </row>
    <row r="53" spans="1:77" ht="15" customHeight="1" thickTop="1" thickBot="1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102"/>
      <c r="O53" s="142" t="str">
        <f>IF(AQ38="","",AQ38)</f>
        <v/>
      </c>
      <c r="P53" s="142"/>
      <c r="Q53" s="142" t="s">
        <v>9</v>
      </c>
      <c r="R53" s="142"/>
      <c r="S53" s="142" t="str">
        <f>IF(AM38="","",AM38)</f>
        <v/>
      </c>
      <c r="T53" s="142"/>
      <c r="U53" s="103"/>
      <c r="V53" s="102"/>
      <c r="W53" s="142" t="str">
        <f>IF(AQ43="","",AQ43)</f>
        <v/>
      </c>
      <c r="X53" s="142"/>
      <c r="Y53" s="142" t="s">
        <v>9</v>
      </c>
      <c r="Z53" s="142"/>
      <c r="AA53" s="142" t="str">
        <f>IF(AM43="","",AM43)</f>
        <v/>
      </c>
      <c r="AB53" s="142"/>
      <c r="AC53" s="103"/>
      <c r="AD53" s="102"/>
      <c r="AE53" s="142" t="str">
        <f>IF(AQ48="","",AQ48)</f>
        <v/>
      </c>
      <c r="AF53" s="142"/>
      <c r="AG53" s="142" t="s">
        <v>9</v>
      </c>
      <c r="AH53" s="142"/>
      <c r="AI53" s="142" t="str">
        <f>IF(AM48="","",AM48)</f>
        <v/>
      </c>
      <c r="AJ53" s="142"/>
      <c r="AK53" s="103"/>
      <c r="AL53" s="158"/>
      <c r="AM53" s="159"/>
      <c r="AN53" s="159"/>
      <c r="AO53" s="159"/>
      <c r="AP53" s="159"/>
      <c r="AQ53" s="159"/>
      <c r="AR53" s="159"/>
      <c r="AS53" s="160"/>
      <c r="AT53" s="164"/>
      <c r="AU53" s="164"/>
      <c r="AV53" s="164"/>
      <c r="AW53" s="129"/>
      <c r="AX53" s="129"/>
      <c r="AY53" s="129"/>
      <c r="AZ53" s="129"/>
      <c r="BA53" s="129"/>
      <c r="BB53" s="129"/>
      <c r="BC53" s="129"/>
      <c r="BD53" s="129"/>
      <c r="BE53" s="129"/>
      <c r="BF53" s="127"/>
      <c r="BG53" s="127"/>
      <c r="BH53" s="127"/>
      <c r="BI53" s="129"/>
      <c r="BJ53" s="129"/>
      <c r="BK53" s="129"/>
      <c r="BL53" s="129"/>
      <c r="BM53" s="129"/>
      <c r="BN53" s="129"/>
      <c r="BO53" s="133"/>
      <c r="BP53" s="134"/>
      <c r="BQ53" s="135"/>
      <c r="BR53" s="139"/>
      <c r="BS53" s="109"/>
      <c r="BT53" s="109"/>
      <c r="BU53" s="109"/>
      <c r="BV53" s="109"/>
      <c r="BW53" s="109"/>
      <c r="BX53" s="109"/>
      <c r="BY53" s="109"/>
    </row>
    <row r="54" spans="1:77" ht="15" customHeight="1" thickTop="1" thickBot="1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2"/>
      <c r="N54" s="102"/>
      <c r="O54" s="142"/>
      <c r="P54" s="142"/>
      <c r="Q54" s="142"/>
      <c r="R54" s="142"/>
      <c r="S54" s="142"/>
      <c r="T54" s="142"/>
      <c r="U54" s="103"/>
      <c r="V54" s="102"/>
      <c r="W54" s="142"/>
      <c r="X54" s="142"/>
      <c r="Y54" s="142"/>
      <c r="Z54" s="142"/>
      <c r="AA54" s="142"/>
      <c r="AB54" s="142"/>
      <c r="AC54" s="103"/>
      <c r="AD54" s="102"/>
      <c r="AE54" s="142"/>
      <c r="AF54" s="142"/>
      <c r="AG54" s="142"/>
      <c r="AH54" s="142"/>
      <c r="AI54" s="142"/>
      <c r="AJ54" s="142"/>
      <c r="AK54" s="103"/>
      <c r="AL54" s="158"/>
      <c r="AM54" s="159"/>
      <c r="AN54" s="159"/>
      <c r="AO54" s="159"/>
      <c r="AP54" s="159"/>
      <c r="AQ54" s="159"/>
      <c r="AR54" s="159"/>
      <c r="AS54" s="160"/>
      <c r="AT54" s="164"/>
      <c r="AU54" s="164"/>
      <c r="AV54" s="164"/>
      <c r="AW54" s="129"/>
      <c r="AX54" s="129"/>
      <c r="AY54" s="129"/>
      <c r="AZ54" s="129"/>
      <c r="BA54" s="129"/>
      <c r="BB54" s="129"/>
      <c r="BC54" s="129"/>
      <c r="BD54" s="129"/>
      <c r="BE54" s="129"/>
      <c r="BF54" s="127"/>
      <c r="BG54" s="127"/>
      <c r="BH54" s="127"/>
      <c r="BI54" s="129"/>
      <c r="BJ54" s="129"/>
      <c r="BK54" s="129"/>
      <c r="BL54" s="129"/>
      <c r="BM54" s="129"/>
      <c r="BN54" s="129"/>
      <c r="BO54" s="133"/>
      <c r="BP54" s="134"/>
      <c r="BQ54" s="135"/>
      <c r="BR54" s="139"/>
      <c r="BS54" s="109"/>
      <c r="BT54" s="109"/>
      <c r="BU54" s="109"/>
      <c r="BV54" s="109"/>
      <c r="BW54" s="109"/>
      <c r="BX54" s="109"/>
      <c r="BY54" s="109"/>
    </row>
    <row r="55" spans="1:77" ht="15" customHeight="1" thickTop="1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  <c r="N55" s="105"/>
      <c r="O55" s="143"/>
      <c r="P55" s="143"/>
      <c r="Q55" s="143"/>
      <c r="R55" s="143"/>
      <c r="S55" s="143"/>
      <c r="T55" s="143"/>
      <c r="U55" s="106"/>
      <c r="V55" s="105"/>
      <c r="W55" s="143"/>
      <c r="X55" s="143"/>
      <c r="Y55" s="143"/>
      <c r="Z55" s="143"/>
      <c r="AA55" s="143"/>
      <c r="AB55" s="143"/>
      <c r="AC55" s="106"/>
      <c r="AD55" s="105"/>
      <c r="AE55" s="143"/>
      <c r="AF55" s="143"/>
      <c r="AG55" s="143"/>
      <c r="AH55" s="143"/>
      <c r="AI55" s="143"/>
      <c r="AJ55" s="143"/>
      <c r="AK55" s="106"/>
      <c r="AL55" s="161"/>
      <c r="AM55" s="162"/>
      <c r="AN55" s="162"/>
      <c r="AO55" s="162"/>
      <c r="AP55" s="162"/>
      <c r="AQ55" s="162"/>
      <c r="AR55" s="162"/>
      <c r="AS55" s="163"/>
      <c r="AT55" s="164"/>
      <c r="AU55" s="164"/>
      <c r="AV55" s="164"/>
      <c r="AW55" s="129"/>
      <c r="AX55" s="129"/>
      <c r="AY55" s="129"/>
      <c r="AZ55" s="129"/>
      <c r="BA55" s="129"/>
      <c r="BB55" s="129"/>
      <c r="BC55" s="129"/>
      <c r="BD55" s="129"/>
      <c r="BE55" s="129"/>
      <c r="BF55" s="127"/>
      <c r="BG55" s="127"/>
      <c r="BH55" s="127"/>
      <c r="BI55" s="129"/>
      <c r="BJ55" s="129"/>
      <c r="BK55" s="129"/>
      <c r="BL55" s="129"/>
      <c r="BM55" s="129"/>
      <c r="BN55" s="129"/>
      <c r="BO55" s="136"/>
      <c r="BP55" s="137"/>
      <c r="BQ55" s="138"/>
      <c r="BR55" s="139"/>
      <c r="BS55" s="109"/>
      <c r="BT55" s="109"/>
      <c r="BU55" s="109"/>
      <c r="BV55" s="109"/>
      <c r="BW55" s="109"/>
      <c r="BX55" s="109"/>
      <c r="BY55" s="109"/>
    </row>
  </sheetData>
  <mergeCells count="275">
    <mergeCell ref="B1:BY1"/>
    <mergeCell ref="AC3:BG3"/>
    <mergeCell ref="AU5:BZ6"/>
    <mergeCell ref="B6:V6"/>
    <mergeCell ref="Z6:AT6"/>
    <mergeCell ref="A7:M7"/>
    <mergeCell ref="N7:U7"/>
    <mergeCell ref="V7:AC7"/>
    <mergeCell ref="AD7:AK7"/>
    <mergeCell ref="AL7:AS7"/>
    <mergeCell ref="BQ7:BS7"/>
    <mergeCell ref="BT7:BV7"/>
    <mergeCell ref="BW7:BY7"/>
    <mergeCell ref="BE7:BG7"/>
    <mergeCell ref="BH7:BJ7"/>
    <mergeCell ref="BK7:BM7"/>
    <mergeCell ref="BN7:BP7"/>
    <mergeCell ref="A8:M12"/>
    <mergeCell ref="N8:U12"/>
    <mergeCell ref="V8:X9"/>
    <mergeCell ref="Y8:Z9"/>
    <mergeCell ref="AD8:AF9"/>
    <mergeCell ref="AG8:AH9"/>
    <mergeCell ref="AL8:AN9"/>
    <mergeCell ref="AT7:BA7"/>
    <mergeCell ref="BB7:BD7"/>
    <mergeCell ref="AM10:AN12"/>
    <mergeCell ref="W10:X12"/>
    <mergeCell ref="Y10:Z12"/>
    <mergeCell ref="AA10:AB12"/>
    <mergeCell ref="AE10:AF12"/>
    <mergeCell ref="AG10:AH12"/>
    <mergeCell ref="AI10:AJ12"/>
    <mergeCell ref="BK8:BM12"/>
    <mergeCell ref="BN8:BP12"/>
    <mergeCell ref="BQ8:BS12"/>
    <mergeCell ref="BT8:BV12"/>
    <mergeCell ref="BW8:BY12"/>
    <mergeCell ref="CE8:CE12"/>
    <mergeCell ref="AO8:AP9"/>
    <mergeCell ref="AT8:AV9"/>
    <mergeCell ref="AW8:AX9"/>
    <mergeCell ref="BB8:BD12"/>
    <mergeCell ref="BE8:BG12"/>
    <mergeCell ref="BH8:BJ12"/>
    <mergeCell ref="AO10:AP12"/>
    <mergeCell ref="AQ10:AR12"/>
    <mergeCell ref="AU10:AV12"/>
    <mergeCell ref="AW10:AX12"/>
    <mergeCell ref="AY10:AZ12"/>
    <mergeCell ref="A13:M17"/>
    <mergeCell ref="N13:U14"/>
    <mergeCell ref="V13:AC17"/>
    <mergeCell ref="AD13:AF14"/>
    <mergeCell ref="AG13:AH14"/>
    <mergeCell ref="AL13:AN14"/>
    <mergeCell ref="O15:P17"/>
    <mergeCell ref="Q15:R17"/>
    <mergeCell ref="S15:T17"/>
    <mergeCell ref="AE15:AF17"/>
    <mergeCell ref="AG15:AH17"/>
    <mergeCell ref="AI15:AJ17"/>
    <mergeCell ref="AM15:AN17"/>
    <mergeCell ref="BT13:BV17"/>
    <mergeCell ref="BW13:BY17"/>
    <mergeCell ref="CE13:CE17"/>
    <mergeCell ref="AO13:AP14"/>
    <mergeCell ref="AT13:AV14"/>
    <mergeCell ref="AW13:AX14"/>
    <mergeCell ref="BB13:BD17"/>
    <mergeCell ref="BE13:BG17"/>
    <mergeCell ref="BH13:BJ17"/>
    <mergeCell ref="AW15:AX17"/>
    <mergeCell ref="AY15:AZ17"/>
    <mergeCell ref="AO15:AP17"/>
    <mergeCell ref="AQ15:AR17"/>
    <mergeCell ref="AU15:AV17"/>
    <mergeCell ref="BK13:BM17"/>
    <mergeCell ref="BN13:BP17"/>
    <mergeCell ref="BQ13:BS17"/>
    <mergeCell ref="BN18:BP22"/>
    <mergeCell ref="BQ18:BS22"/>
    <mergeCell ref="BT18:BV22"/>
    <mergeCell ref="BW18:BY22"/>
    <mergeCell ref="CE18:CE22"/>
    <mergeCell ref="O20:P22"/>
    <mergeCell ref="Q20:R22"/>
    <mergeCell ref="S20:T22"/>
    <mergeCell ref="W20:X22"/>
    <mergeCell ref="Y20:Z22"/>
    <mergeCell ref="AT18:AV19"/>
    <mergeCell ref="AW18:AX19"/>
    <mergeCell ref="BB18:BD22"/>
    <mergeCell ref="BE18:BG22"/>
    <mergeCell ref="BH18:BJ22"/>
    <mergeCell ref="BK18:BM22"/>
    <mergeCell ref="N18:U19"/>
    <mergeCell ref="V18:AC19"/>
    <mergeCell ref="AD18:AK22"/>
    <mergeCell ref="AL18:AN19"/>
    <mergeCell ref="AO18:AP19"/>
    <mergeCell ref="AA20:AB22"/>
    <mergeCell ref="AM20:AN22"/>
    <mergeCell ref="AO20:AP22"/>
    <mergeCell ref="AQ20:AR22"/>
    <mergeCell ref="AU20:AV22"/>
    <mergeCell ref="AW20:AX22"/>
    <mergeCell ref="AY20:AZ22"/>
    <mergeCell ref="A23:M27"/>
    <mergeCell ref="N23:U24"/>
    <mergeCell ref="V23:AC24"/>
    <mergeCell ref="AD23:AK24"/>
    <mergeCell ref="AL23:AS27"/>
    <mergeCell ref="AT23:AV24"/>
    <mergeCell ref="A18:M22"/>
    <mergeCell ref="BW23:BY27"/>
    <mergeCell ref="CE23:CE27"/>
    <mergeCell ref="O25:P27"/>
    <mergeCell ref="Q25:R27"/>
    <mergeCell ref="S25:T27"/>
    <mergeCell ref="W25:X27"/>
    <mergeCell ref="Y25:Z27"/>
    <mergeCell ref="AA25:AB27"/>
    <mergeCell ref="AW23:AX24"/>
    <mergeCell ref="BB23:BD27"/>
    <mergeCell ref="BE23:BG27"/>
    <mergeCell ref="BH23:BJ27"/>
    <mergeCell ref="BK23:BM27"/>
    <mergeCell ref="BN23:BP27"/>
    <mergeCell ref="AE25:AF27"/>
    <mergeCell ref="AG25:AH27"/>
    <mergeCell ref="AI25:AJ27"/>
    <mergeCell ref="AU25:AV27"/>
    <mergeCell ref="AW25:AX27"/>
    <mergeCell ref="AY25:AZ27"/>
    <mergeCell ref="BQ23:BS27"/>
    <mergeCell ref="BT23:BV27"/>
    <mergeCell ref="A28:M32"/>
    <mergeCell ref="N28:U29"/>
    <mergeCell ref="BL35:BN35"/>
    <mergeCell ref="V28:AC29"/>
    <mergeCell ref="AD28:AK29"/>
    <mergeCell ref="AL28:AS29"/>
    <mergeCell ref="AT28:BA32"/>
    <mergeCell ref="AG30:AH32"/>
    <mergeCell ref="AI30:AJ32"/>
    <mergeCell ref="AM30:AN32"/>
    <mergeCell ref="AO30:AP32"/>
    <mergeCell ref="BT28:BV32"/>
    <mergeCell ref="BO35:BQ35"/>
    <mergeCell ref="AW35:AY35"/>
    <mergeCell ref="AZ35:BB35"/>
    <mergeCell ref="BC35:BE35"/>
    <mergeCell ref="BF35:BH35"/>
    <mergeCell ref="BI35:BK35"/>
    <mergeCell ref="CE28:CE32"/>
    <mergeCell ref="O30:P32"/>
    <mergeCell ref="Q30:R32"/>
    <mergeCell ref="S30:T32"/>
    <mergeCell ref="W30:X32"/>
    <mergeCell ref="Y30:Z32"/>
    <mergeCell ref="AA30:AB32"/>
    <mergeCell ref="AE30:AF32"/>
    <mergeCell ref="BB28:BD32"/>
    <mergeCell ref="BE28:BG32"/>
    <mergeCell ref="BH28:BJ32"/>
    <mergeCell ref="BK28:BM32"/>
    <mergeCell ref="BN28:BP32"/>
    <mergeCell ref="BQ28:BS32"/>
    <mergeCell ref="AQ30:AR32"/>
    <mergeCell ref="N36:U40"/>
    <mergeCell ref="V36:X37"/>
    <mergeCell ref="Y36:Z37"/>
    <mergeCell ref="AD36:AF37"/>
    <mergeCell ref="AG36:AH37"/>
    <mergeCell ref="AL36:AN37"/>
    <mergeCell ref="AO36:AP37"/>
    <mergeCell ref="AT35:AV35"/>
    <mergeCell ref="BW28:BY32"/>
    <mergeCell ref="BL36:BN40"/>
    <mergeCell ref="BO36:BQ40"/>
    <mergeCell ref="A35:M35"/>
    <mergeCell ref="N35:U35"/>
    <mergeCell ref="V35:AC35"/>
    <mergeCell ref="AD35:AK35"/>
    <mergeCell ref="AL35:AS35"/>
    <mergeCell ref="BR36:BR40"/>
    <mergeCell ref="W38:X40"/>
    <mergeCell ref="Y38:Z40"/>
    <mergeCell ref="AA38:AB40"/>
    <mergeCell ref="AE38:AF40"/>
    <mergeCell ref="AG38:AH40"/>
    <mergeCell ref="AI38:AJ40"/>
    <mergeCell ref="AM38:AN40"/>
    <mergeCell ref="AT36:AV40"/>
    <mergeCell ref="AW36:AY40"/>
    <mergeCell ref="AZ36:BB40"/>
    <mergeCell ref="BC36:BE40"/>
    <mergeCell ref="BF36:BH40"/>
    <mergeCell ref="BI36:BK40"/>
    <mergeCell ref="AO38:AP40"/>
    <mergeCell ref="AQ38:AR40"/>
    <mergeCell ref="A36:M40"/>
    <mergeCell ref="A41:M45"/>
    <mergeCell ref="N41:U42"/>
    <mergeCell ref="V41:AC45"/>
    <mergeCell ref="AD41:AF42"/>
    <mergeCell ref="AG41:AH42"/>
    <mergeCell ref="AL41:AN42"/>
    <mergeCell ref="AO41:AP42"/>
    <mergeCell ref="AO43:AP45"/>
    <mergeCell ref="BL41:BN45"/>
    <mergeCell ref="BO41:BQ45"/>
    <mergeCell ref="BR41:BR45"/>
    <mergeCell ref="O43:P45"/>
    <mergeCell ref="Q43:R45"/>
    <mergeCell ref="S43:T45"/>
    <mergeCell ref="AE43:AF45"/>
    <mergeCell ref="AG43:AH45"/>
    <mergeCell ref="AI43:AJ45"/>
    <mergeCell ref="AM43:AN45"/>
    <mergeCell ref="AT41:AV45"/>
    <mergeCell ref="AW41:AY45"/>
    <mergeCell ref="AZ41:BB45"/>
    <mergeCell ref="BC41:BE45"/>
    <mergeCell ref="BF41:BH45"/>
    <mergeCell ref="BI41:BK45"/>
    <mergeCell ref="AQ43:AR45"/>
    <mergeCell ref="BR46:BR50"/>
    <mergeCell ref="O48:P50"/>
    <mergeCell ref="Q48:R50"/>
    <mergeCell ref="S48:T50"/>
    <mergeCell ref="W48:X50"/>
    <mergeCell ref="Y48:Z50"/>
    <mergeCell ref="AA48:AB50"/>
    <mergeCell ref="AM48:AN50"/>
    <mergeCell ref="AT46:AV50"/>
    <mergeCell ref="AW46:AY50"/>
    <mergeCell ref="AZ46:BB50"/>
    <mergeCell ref="BC46:BE50"/>
    <mergeCell ref="BF46:BH50"/>
    <mergeCell ref="BI46:BK50"/>
    <mergeCell ref="A51:M55"/>
    <mergeCell ref="N51:U52"/>
    <mergeCell ref="V51:AC52"/>
    <mergeCell ref="AD51:AK52"/>
    <mergeCell ref="AL51:AS55"/>
    <mergeCell ref="AT51:AV55"/>
    <mergeCell ref="AI53:AJ55"/>
    <mergeCell ref="BL46:BN50"/>
    <mergeCell ref="BO46:BQ50"/>
    <mergeCell ref="BO51:BQ55"/>
    <mergeCell ref="A46:M50"/>
    <mergeCell ref="N46:U47"/>
    <mergeCell ref="V46:AC47"/>
    <mergeCell ref="AD46:AK50"/>
    <mergeCell ref="AL46:AN47"/>
    <mergeCell ref="AO46:AP47"/>
    <mergeCell ref="AO48:AP50"/>
    <mergeCell ref="AQ48:AR50"/>
    <mergeCell ref="BR51:BR55"/>
    <mergeCell ref="O53:P55"/>
    <mergeCell ref="Q53:R55"/>
    <mergeCell ref="S53:T55"/>
    <mergeCell ref="W53:X55"/>
    <mergeCell ref="Y53:Z55"/>
    <mergeCell ref="AA53:AB55"/>
    <mergeCell ref="AE53:AF55"/>
    <mergeCell ref="AG53:AH55"/>
    <mergeCell ref="AW51:AY55"/>
    <mergeCell ref="AZ51:BB55"/>
    <mergeCell ref="BC51:BE55"/>
    <mergeCell ref="BF51:BH55"/>
    <mergeCell ref="BI51:BK55"/>
    <mergeCell ref="BL51:BN55"/>
  </mergeCells>
  <phoneticPr fontId="19"/>
  <printOptions horizontalCentered="1"/>
  <pageMargins left="0.82677165354330717" right="0.43307086614173229" top="0.74803149606299213" bottom="0.74803149606299213" header="0.31496062992125984" footer="0.31496062992125984"/>
  <pageSetup paperSize="9" scale="6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エンジョイ対戦表</vt:lpstr>
      <vt:lpstr>1次ラウンド</vt:lpstr>
      <vt:lpstr>決勝ラウンド</vt:lpstr>
      <vt:lpstr>'1次ラウンド'!Print_Area</vt:lpstr>
      <vt:lpstr>エンジョイ対戦表!Print_Area</vt:lpstr>
      <vt:lpstr>決勝ラウンド!Print_Area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（社)十勝地区サッカー協会</dc:creator>
  <cp:lastModifiedBy>大野伴和</cp:lastModifiedBy>
  <cp:lastPrinted>2019-05-18T14:07:38Z</cp:lastPrinted>
  <dcterms:created xsi:type="dcterms:W3CDTF">2012-01-23T06:44:29Z</dcterms:created>
  <dcterms:modified xsi:type="dcterms:W3CDTF">2019-05-23T14:19:28Z</dcterms:modified>
</cp:coreProperties>
</file>